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420" windowWidth="15480" windowHeight="12345" tabRatio="756" activeTab="1"/>
  </bookViews>
  <sheets>
    <sheet name="02S02P_1" sheetId="1" r:id="rId1"/>
    <sheet name="02S02P (1+2)" sheetId="2" r:id="rId2"/>
    <sheet name="02S02P_2" sheetId="3" r:id="rId3"/>
    <sheet name="VSAKIS-imp-F99" sheetId="4" r:id="rId4"/>
  </sheets>
  <definedNames>
    <definedName name="_xlnm._FilterDatabase" localSheetId="3" hidden="1">'VSAKIS-imp-F99'!$A$1:$O$8</definedName>
    <definedName name="_xlnm.Print_Area" localSheetId="1">'02S02P (1+2)'!$A$1:$G$100</definedName>
    <definedName name="_xlnm.Print_Area" localSheetId="0">'02S02P_1'!$A$1:$G$100</definedName>
    <definedName name="_xlnm.Print_Area" localSheetId="2">'02S02P_2'!$A$1:$G$100</definedName>
    <definedName name="_xlnm.Print_Titles" localSheetId="1">'02S02P (1+2)'!$12:$19</definedName>
    <definedName name="_xlnm.Print_Titles" localSheetId="0">'02S02P_1'!$12:$19</definedName>
    <definedName name="_xlnm.Print_Titles" localSheetId="2">'02S02P_2'!$12:$19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0"/>
            <rFont val="Tahoma"/>
            <family val="2"/>
          </rPr>
          <t xml:space="preserve">Sąskaitos kodas.
</t>
        </r>
        <r>
          <rPr>
            <sz val="10"/>
            <rFont val="Tahoma"/>
            <family val="2"/>
          </rPr>
          <t>Finansinės eilutės, kurios skaitinė reikšmė yra pateikiama, kodas.</t>
        </r>
      </text>
    </comment>
    <comment ref="B1" authorId="0">
      <text>
        <r>
          <rPr>
            <b/>
            <sz val="10"/>
            <rFont val="Tahoma"/>
            <family val="2"/>
          </rPr>
          <t>Srauto kodas</t>
        </r>
      </text>
    </comment>
    <comment ref="C1" authorId="0">
      <text>
        <r>
          <rPr>
            <b/>
            <sz val="10"/>
            <rFont val="Tahoma"/>
            <family val="2"/>
          </rPr>
          <t xml:space="preserve">Laisvas tekstas.
</t>
        </r>
        <r>
          <rPr>
            <sz val="10"/>
            <rFont val="Tahoma"/>
            <family val="2"/>
          </rPr>
          <t>Eilutės kodas. Naudojama aiškinamojo rašto lentelėms, kurios turi kintamą eilučių skaičių.</t>
        </r>
      </text>
    </comment>
    <comment ref="D1" authorId="0">
      <text>
        <r>
          <rPr>
            <b/>
            <sz val="10"/>
            <rFont val="Tahoma"/>
            <family val="2"/>
          </rPr>
          <t xml:space="preserve">Analizė.
</t>
        </r>
        <r>
          <rPr>
            <sz val="10"/>
            <rFont val="Tahoma"/>
            <family val="2"/>
          </rPr>
          <t>Dimensijų analizės kodas.</t>
        </r>
      </text>
    </comment>
    <comment ref="E1" authorId="0">
      <text>
        <r>
          <rPr>
            <b/>
            <sz val="10"/>
            <rFont val="Tahoma"/>
            <family val="2"/>
          </rPr>
          <t>Klasifikatoriaus kodas.</t>
        </r>
      </text>
    </comment>
    <comment ref="F1" authorId="0">
      <text>
        <r>
          <rPr>
            <b/>
            <sz val="10"/>
            <rFont val="Tahoma"/>
            <family val="2"/>
          </rPr>
          <t xml:space="preserve">TAV. 
</t>
        </r>
        <r>
          <rPr>
            <sz val="10"/>
            <rFont val="Tahoma"/>
            <family val="2"/>
          </rPr>
          <t>Turto atsiperkamosios vertės klasifikatoriaus kodas.</t>
        </r>
      </text>
    </comment>
    <comment ref="G1" authorId="0">
      <text>
        <r>
          <rPr>
            <b/>
            <sz val="10"/>
            <rFont val="Tahoma"/>
            <family val="2"/>
          </rPr>
          <t xml:space="preserve">GRV. 
</t>
        </r>
        <r>
          <rPr>
            <sz val="10"/>
            <rFont val="Tahoma"/>
            <family val="2"/>
          </rPr>
          <t>Grynosios realizavimo vertės klasifikatoriaus kodas.</t>
        </r>
      </text>
    </comment>
    <comment ref="H1" authorId="0">
      <text>
        <r>
          <rPr>
            <b/>
            <sz val="10"/>
            <rFont val="Tahoma"/>
            <family val="2"/>
          </rPr>
          <t xml:space="preserve">NVB. 
</t>
        </r>
        <r>
          <rPr>
            <sz val="10"/>
            <rFont val="Tahoma"/>
            <family val="2"/>
          </rPr>
          <t>Būdo, taikyto apskaičiuojant naudojimo vertę,
klasifikatoriaus kodas.</t>
        </r>
      </text>
    </comment>
    <comment ref="I1" authorId="0">
      <text>
        <r>
          <rPr>
            <b/>
            <sz val="10"/>
            <rFont val="Tahoma"/>
            <family val="2"/>
          </rPr>
          <t xml:space="preserve">Pavaldi institucija. 
</t>
        </r>
        <r>
          <rPr>
            <sz val="10"/>
            <rFont val="Tahoma"/>
            <family val="2"/>
          </rPr>
          <t>Prestižo duomenų detalizavimui nurodomas juridinio asmens kodas subjekto, į kurį yra daromos investicijos.</t>
        </r>
      </text>
    </comment>
    <comment ref="J1" authorId="0">
      <text>
        <r>
          <rPr>
            <b/>
            <sz val="10"/>
            <rFont val="Tahoma"/>
            <family val="2"/>
          </rPr>
          <t xml:space="preserve">Partneris. 
</t>
        </r>
        <r>
          <rPr>
            <sz val="10"/>
            <rFont val="Tahoma"/>
            <family val="2"/>
          </rPr>
          <t>Tarpusavio sandorių ir eliminavimo informacijai pateikiama partnerio juridinio asmens kodas.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Įmonė. 
</t>
        </r>
        <r>
          <rPr>
            <sz val="10"/>
            <rFont val="Tahoma"/>
            <family val="2"/>
          </rPr>
          <t>VSS, kuris pateikia duomenis, juridinio asmens kodas.</t>
        </r>
      </text>
    </comment>
    <comment ref="N1" authorId="0">
      <text>
        <r>
          <rPr>
            <b/>
            <sz val="10"/>
            <rFont val="Tahoma"/>
            <family val="2"/>
          </rPr>
          <t xml:space="preserve">Vietinis valiutos kodas. 
</t>
        </r>
        <r>
          <rPr>
            <sz val="10"/>
            <rFont val="Tahoma"/>
            <family val="2"/>
          </rPr>
          <t>Duomenų pateikimo valiuta. Jei nenurodyta – parenkama
valiuta Litas.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Duomenų įvedimo periodas.
</t>
        </r>
        <r>
          <rPr>
            <sz val="10"/>
            <rFont val="Tahoma"/>
            <family val="2"/>
          </rPr>
          <t>Privaloma tik jei importuojama kelių duomenų paketų informacija.
Duomenų įvedimo periodas. Jei nenurodyta – užpildomas duomenų paketo periodas. Duomenų įvedimo periodas yra pateikiamas formatu YYYY.mm, kur YYYY – konsoliduojamieji metai, mm – paskutinis konsolidavimo periodo mėnuo (pvz. 2010 m. metiniam konsolidavimui turi būti nurodytas periodas 2010.12).</t>
        </r>
      </text>
    </comment>
  </commentList>
</comments>
</file>

<file path=xl/sharedStrings.xml><?xml version="1.0" encoding="utf-8"?>
<sst xmlns="http://schemas.openxmlformats.org/spreadsheetml/2006/main" count="571" uniqueCount="226">
  <si>
    <t>_____________________________________________________________________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</si>
  <si>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</si>
  <si>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</si>
  <si>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</si>
  <si>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</si>
  <si>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</si>
  <si>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</si>
  <si>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</si>
  <si>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</si>
  <si>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</si>
  <si>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</si>
  <si>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</si>
  <si>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</si>
  <si>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</si>
  <si>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</si>
  <si>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</si>
  <si>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</si>
  <si>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</si>
  <si>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</si>
  <si>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</si>
  <si>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</si>
  <si>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</si>
  <si>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</si>
  <si>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</si>
  <si>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</si>
  <si>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</si>
  <si>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</si>
  <si>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</si>
  <si>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</si>
  <si>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</si>
  <si>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</si>
  <si>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</si>
  <si>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</si>
  <si>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</si>
  <si>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</si>
  <si>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</si>
  <si>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</si>
  <si>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</si>
  <si>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</si>
  <si>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</si>
  <si>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</si>
  <si>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</si>
  <si>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</si>
  <si>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</si>
  <si>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</si>
  <si>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</si>
  <si>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</si>
  <si>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</si>
  <si>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</si>
  <si>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</si>
  <si>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</si>
  <si>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</si>
  <si>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</si>
  <si>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</si>
  <si>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</si>
  <si>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</si>
  <si>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</si>
  <si>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</si>
  <si>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</si>
  <si>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</si>
  <si>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</si>
  <si>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</si>
  <si>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</si>
  <si>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</si>
  <si>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</si>
  <si>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</si>
  <si>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</si>
  <si>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</si>
  <si>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</si>
  <si>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</si>
  <si>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</si>
  <si>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</si>
  <si>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</si>
  <si>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</si>
  <si>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</si>
  <si>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</si>
  <si>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</si>
  <si>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</si>
  <si>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</si>
  <si>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</si>
  <si>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</si>
  <si>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</si>
  <si>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</si>
  <si>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</si>
  <si>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</si>
  <si>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</si>
  <si>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</si>
  <si>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</si>
  <si>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</si>
  <si>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</si>
  <si>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</si>
  <si>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</si>
  <si>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</si>
  <si>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</si>
  <si>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</si>
  <si>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</si>
  <si>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</si>
  <si>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</si>
  <si>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</si>
  <si>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</si>
  <si>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</si>
  <si>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</si>
  <si>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</si>
  <si>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</si>
  <si>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</si>
  <si>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</si>
  <si>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</si>
  <si>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</si>
  <si>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</si>
  <si>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</si>
  <si>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</si>
  <si>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</si>
  <si>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</si>
  <si>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</si>
  <si>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</si>
  <si>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</si>
  <si>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</si>
  <si>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</si>
  <si>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</si>
  <si>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</si>
  <si>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</si>
  <si>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</si>
  <si>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</si>
  <si>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_____________________ Nr. _____</t>
  </si>
  <si>
    <t>_____________________</t>
  </si>
  <si>
    <t>III.2</t>
  </si>
  <si>
    <t>Prestižas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</si>
  <si>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</si>
  <si>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</si>
  <si>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</si>
  <si>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</si>
  <si>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</si>
  <si>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</si>
  <si>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II.12</t>
  </si>
  <si>
    <t>© Rimantas Mačiulis, mob. 8-678-55357, 8-611-85723, e.paštas satnamiR@gmail.com, skype satnamiR7708</t>
  </si>
  <si>
    <t>D_AC</t>
  </si>
  <si>
    <t>D_FL</t>
  </si>
  <si>
    <t>D_FT</t>
  </si>
  <si>
    <t>D_AN</t>
  </si>
  <si>
    <t>D_CLF</t>
  </si>
  <si>
    <t>D_TAV</t>
  </si>
  <si>
    <t>D_GRV</t>
  </si>
  <si>
    <t>D_NVB</t>
  </si>
  <si>
    <t>D_SH</t>
  </si>
  <si>
    <t>D_PA</t>
  </si>
  <si>
    <t>P_AMOUNT</t>
  </si>
  <si>
    <t>P_COMMENT</t>
  </si>
  <si>
    <t>D_RU</t>
  </si>
  <si>
    <t>D_CU</t>
  </si>
  <si>
    <t>D_DP</t>
  </si>
  <si>
    <t>LTL</t>
  </si>
  <si>
    <t>FF1006</t>
  </si>
  <si>
    <t>F99</t>
  </si>
  <si>
    <t>FF10193</t>
  </si>
  <si>
    <t>FF102005</t>
  </si>
  <si>
    <t>FF1020061</t>
  </si>
  <si>
    <t>FF1020062</t>
  </si>
  <si>
    <t>FF102007</t>
  </si>
  <si>
    <t>FF1020111</t>
  </si>
  <si>
    <t>Plėtros darbai (~111)</t>
  </si>
  <si>
    <t>Programinė įranga ir jos licencijos (~112)</t>
  </si>
  <si>
    <t>Kitas nematerialusis turtas (~113,~114,~115)</t>
  </si>
  <si>
    <t>Nebaigti projektai ir išankstiniai mokėjimai (~116,~117)*</t>
  </si>
  <si>
    <t>Prestižas (~118)</t>
  </si>
  <si>
    <t>Žemė (~1201)</t>
  </si>
  <si>
    <t>Pastatai (~1202)</t>
  </si>
  <si>
    <t>Infrastruktūros ir kiti statiniai (~1203)</t>
  </si>
  <si>
    <t>Nekilnojamosios kultūros vertybės (~1204)</t>
  </si>
  <si>
    <t>Mašinos ir įrenginiai (~1205)</t>
  </si>
  <si>
    <t>Transporto priemonės (~1206)</t>
  </si>
  <si>
    <t>Kilnojamosios kultūros vertybės (~1207)</t>
  </si>
  <si>
    <t>Baldai ir biuro įranga (~1208)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</si>
  <si>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 (~1209)</t>
    </r>
  </si>
  <si>
    <t>Nebaigta statyba ir išankstiniai mokėjimai (~1210)*</t>
  </si>
  <si>
    <t>Ilgalaikis finansinis turtas (~161,~162,~163,~164,~165,~166)</t>
  </si>
  <si>
    <t>BIOLOGINIS TURTAS (~19)</t>
  </si>
  <si>
    <t>Strateginės ir neliečiamosios atsargos (~200)</t>
  </si>
  <si>
    <t>Medžiagos, žaliavos ir ūkinis inventorius (~201,~202)</t>
  </si>
  <si>
    <t>Nebaigta gaminti produkcija ir nebaigtos vykdyti sutartys (~203,~204)</t>
  </si>
  <si>
    <t>Pagaminta produkcija, atsargos, skirtos parduoti (perduoti) (~205,~206)</t>
  </si>
  <si>
    <t>Ilgalaikis materialusis ir biologinis turtas, skirtas parduoti (~207)</t>
  </si>
  <si>
    <t>Išankstiniai apmokėjimai (~211,~212)*</t>
  </si>
  <si>
    <t>Gautinos trumpalaikės finansinės sumos (~221)</t>
  </si>
  <si>
    <t>Gautini mokesčiai ir socialinės įmokos (~223,~224)</t>
  </si>
  <si>
    <t>Gautinos finansavimo sumos (~222)</t>
  </si>
  <si>
    <t>Gautinos sumos už turto naudojimą, parduotas prekes, turtą, pasl. (~225,~226)*</t>
  </si>
  <si>
    <t>Sukauptos gautinos sumos (~228)</t>
  </si>
  <si>
    <t>Kitos gautinos sumos (~221,~227,~229) - (229002,2295005)</t>
  </si>
  <si>
    <t>Trumpalaikės investicijos (~23)</t>
  </si>
  <si>
    <t>Pinigai ir pinigų ekvivalentai (~24)*</t>
  </si>
  <si>
    <t>Iš valstybės biudžeto (~414,~424)*</t>
  </si>
  <si>
    <t>Iš savivaldybės biudžeto (~415,~425)*</t>
  </si>
  <si>
    <t>Iš ES, užsienio valst. ir tarptautinių organizacijų  (~411,~412,~413,~421,~422,~423)*</t>
  </si>
  <si>
    <t>Iš kitų šaltinių (~416,~426)*</t>
  </si>
  <si>
    <t>Ilgalaikiai finansiniai įsipareigojimai (~521,~522,~523,~524)</t>
  </si>
  <si>
    <t>Ilgalaikiai atidėjiniai (~51)</t>
  </si>
  <si>
    <t>Kiti ilgalaikiai įsipareigojimai (~525)</t>
  </si>
  <si>
    <t>Ilgalaikių atidėjinių einamųjų metų dalis ir trumpalaikiai atidėjiniai (~61)</t>
  </si>
  <si>
    <t>Ilgalaikių įsipareigojimų einamųjų metų dalis (~62)</t>
  </si>
  <si>
    <t>Trumpalaikiai finansiniai įsipareigojimai (~63)</t>
  </si>
  <si>
    <t>Mokėtinos subsidijos, dotacijos ir finansavimo sumos (~64)*</t>
  </si>
  <si>
    <t>Mokėtinos sumos į Europos Sąjungos biudžetą (~65)</t>
  </si>
  <si>
    <t>Grąžintinos finansavimo sumos (~686)</t>
  </si>
  <si>
    <t>Kitos mokėtinos sumos biudžetui (~681,~682,~683,~693)</t>
  </si>
  <si>
    <t>Mokėtinos socialinės išmokos (~66)</t>
  </si>
  <si>
    <t>Grąžintini mokesčiai, įmokos ir jų permokos (~67)</t>
  </si>
  <si>
    <t>Tiekėjams mokėtinos sumos (~691)*</t>
  </si>
  <si>
    <t>Su darbo santykiais susiję įsipareigojimai (~692)*</t>
  </si>
  <si>
    <t>Sukauptos mokėtinos sumos (~6951,~6952)</t>
  </si>
  <si>
    <t>Kiti trumpalaikiai įsipareigojim. (65,684,685,694,695) - (6951,6952,6956001,6956003)</t>
  </si>
  <si>
    <t>Dalininkų kapitalas (~33)</t>
  </si>
  <si>
    <t>Tikrosios vertės rezervas (~321)</t>
  </si>
  <si>
    <t>Kiti rezervai (~322)</t>
  </si>
  <si>
    <t>Nuosavybės metodo įtaka (~312,~91)</t>
  </si>
  <si>
    <t>Ankstesnių metų perviršis ar deficitas (~3110002)*</t>
  </si>
  <si>
    <t>Einamųjų metų perviršis ar deficitas (Veiklos rezultatų atask. J eil. laikot. pab.)</t>
  </si>
  <si>
    <t>Mineraliniai ištekliai ir kitas ilgalaikis turtas (~17)</t>
  </si>
  <si>
    <t>Mineraliniai ištekliai ir kitas ilgalaikis turtas</t>
  </si>
  <si>
    <t>(viešojo sektoriaus subjekto vadovas arba jo įgaliotas administracijos vadovas)</t>
  </si>
  <si>
    <t>_______</t>
  </si>
  <si>
    <t>(vyriausiasis buhalteris (buhalteris))</t>
  </si>
  <si>
    <t>Pateikimo valiuta ir tikslumas: Eurais ir ct</t>
  </si>
  <si>
    <t>1-5</t>
  </si>
  <si>
    <t>16-19</t>
  </si>
  <si>
    <t>6-15</t>
  </si>
  <si>
    <t>23-24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</si>
</sst>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7]yyyy\ &quot;m.&quot;\ mmmm\ d\ &quot;d.&quot;"/>
    <numFmt numFmtId="178" formatCode="[$-FC27]yyyy\ &quot;m.&quot;\ mmmm\ d\ &quot;d.&quot;;@"/>
    <numFmt numFmtId="179" formatCode="#;\ \(\ #\ \)"/>
    <numFmt numFmtId="180" formatCode="#0.00;\ \(\ #0.00\ \)"/>
    <numFmt numFmtId="181" formatCode="#,##0.00;\ \(\ #,##0.00\ \)"/>
  </numFmts>
  <fonts count="7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  <family val="0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sz val="8"/>
      <color indexed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color indexed="9"/>
      <name val="Times New Roman"/>
      <family val="1"/>
    </font>
    <font>
      <sz val="8"/>
      <name val="Segoe UI"/>
      <family val="2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0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6" fillId="39" borderId="0" applyNumberFormat="0" applyBorder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7" fillId="40" borderId="4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0" fontId="18" fillId="32" borderId="5" applyNumberFormat="0" applyAlignment="0" applyProtection="0"/>
    <xf numFmtId="171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67" fillId="4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69" fillId="0" borderId="0" applyNumberFormat="0" applyFill="0" applyBorder="0" applyAlignment="0" applyProtection="0"/>
    <xf numFmtId="0" fontId="70" fillId="45" borderId="9" applyNumberFormat="0" applyAlignment="0" applyProtection="0"/>
    <xf numFmtId="0" fontId="71" fillId="46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72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48" borderId="0">
      <alignment/>
      <protection/>
    </xf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1" fillId="35" borderId="4" applyNumberFormat="0" applyFon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27" fillId="40" borderId="12" applyNumberFormat="0" applyAlignment="0" applyProtection="0"/>
    <xf numFmtId="0" fontId="0" fillId="0" borderId="0">
      <alignment/>
      <protection/>
    </xf>
    <xf numFmtId="0" fontId="64" fillId="49" borderId="0" applyNumberFormat="0" applyBorder="0" applyAlignment="0" applyProtection="0"/>
    <xf numFmtId="0" fontId="64" fillId="50" borderId="0" applyNumberFormat="0" applyBorder="0" applyAlignment="0" applyProtection="0"/>
    <xf numFmtId="0" fontId="64" fillId="51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54" borderId="0" applyNumberFormat="0" applyBorder="0" applyAlignment="0" applyProtection="0"/>
    <xf numFmtId="0" fontId="0" fillId="55" borderId="13" applyNumberFormat="0" applyFon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56" borderId="4" applyNumberFormat="0" applyProtection="0">
      <alignment vertical="center"/>
    </xf>
    <xf numFmtId="4" fontId="1" fillId="56" borderId="4" applyNumberFormat="0" applyProtection="0">
      <alignment vertical="center"/>
    </xf>
    <xf numFmtId="4" fontId="28" fillId="56" borderId="4" applyNumberFormat="0" applyProtection="0">
      <alignment vertical="center"/>
    </xf>
    <xf numFmtId="4" fontId="1" fillId="56" borderId="4" applyNumberFormat="0" applyProtection="0">
      <alignment horizontal="left" vertical="center" indent="1"/>
    </xf>
    <xf numFmtId="4" fontId="1" fillId="56" borderId="4" applyNumberFormat="0" applyProtection="0">
      <alignment horizontal="left" vertical="center" indent="1"/>
    </xf>
    <xf numFmtId="0" fontId="29" fillId="56" borderId="14" applyNumberFormat="0" applyProtection="0">
      <alignment horizontal="left" vertical="top" indent="1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4" fontId="1" fillId="3" borderId="4" applyNumberFormat="0" applyProtection="0">
      <alignment horizontal="right" vertical="center"/>
    </xf>
    <xf numFmtId="4" fontId="1" fillId="3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8" borderId="4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59" borderId="15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60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18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1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2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63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10" borderId="4" applyNumberFormat="0" applyProtection="0">
      <alignment horizontal="right" vertical="center"/>
    </xf>
    <xf numFmtId="4" fontId="1" fillId="64" borderId="15" applyNumberFormat="0" applyProtection="0">
      <alignment horizontal="left" vertical="center" indent="1"/>
    </xf>
    <xf numFmtId="4" fontId="1" fillId="64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0" fillId="65" borderId="15" applyNumberFormat="0" applyProtection="0">
      <alignment horizontal="left" vertical="center" indent="1"/>
    </xf>
    <xf numFmtId="4" fontId="1" fillId="66" borderId="4" applyNumberFormat="0" applyProtection="0">
      <alignment horizontal="right" vertical="center"/>
    </xf>
    <xf numFmtId="4" fontId="1" fillId="66" borderId="4" applyNumberFormat="0" applyProtection="0">
      <alignment horizontal="right" vertical="center"/>
    </xf>
    <xf numFmtId="4" fontId="1" fillId="67" borderId="15" applyNumberFormat="0" applyProtection="0">
      <alignment horizontal="left" vertical="center" indent="1"/>
    </xf>
    <xf numFmtId="4" fontId="1" fillId="67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4" fontId="1" fillId="66" borderId="15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8" borderId="4" applyNumberFormat="0" applyProtection="0">
      <alignment horizontal="left" vertical="center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5" borderId="14" applyNumberFormat="0" applyProtection="0">
      <alignment horizontal="left" vertical="top" indent="1"/>
    </xf>
    <xf numFmtId="0" fontId="1" fillId="69" borderId="4" applyNumberFormat="0" applyProtection="0">
      <alignment horizontal="left" vertical="center" indent="1"/>
    </xf>
    <xf numFmtId="0" fontId="1" fillId="69" borderId="4" applyNumberFormat="0" applyProtection="0">
      <alignment horizontal="left" vertical="center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66" borderId="14" applyNumberFormat="0" applyProtection="0">
      <alignment horizontal="left" vertical="top" indent="1"/>
    </xf>
    <xf numFmtId="0" fontId="1" fillId="70" borderId="4" applyNumberFormat="0" applyProtection="0">
      <alignment horizontal="left" vertical="center" indent="1"/>
    </xf>
    <xf numFmtId="0" fontId="1" fillId="70" borderId="4" applyNumberFormat="0" applyProtection="0">
      <alignment horizontal="left" vertical="center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70" borderId="14" applyNumberFormat="0" applyProtection="0">
      <alignment horizontal="left" vertical="top" indent="1"/>
    </xf>
    <xf numFmtId="0" fontId="1" fillId="67" borderId="4" applyNumberFormat="0" applyProtection="0">
      <alignment horizontal="left" vertical="center" indent="1"/>
    </xf>
    <xf numFmtId="0" fontId="1" fillId="67" borderId="4" applyNumberFormat="0" applyProtection="0">
      <alignment horizontal="left" vertical="center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67" borderId="14" applyNumberFormat="0" applyProtection="0">
      <alignment horizontal="left" vertical="top" indent="1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1" fillId="71" borderId="16" applyNumberFormat="0">
      <alignment/>
      <protection locked="0"/>
    </xf>
    <xf numFmtId="0" fontId="30" fillId="65" borderId="17" applyBorder="0">
      <alignment/>
      <protection/>
    </xf>
    <xf numFmtId="4" fontId="31" fillId="72" borderId="14" applyNumberFormat="0" applyProtection="0">
      <alignment vertical="center"/>
    </xf>
    <xf numFmtId="4" fontId="28" fillId="72" borderId="18" applyNumberFormat="0" applyProtection="0">
      <alignment vertical="center"/>
    </xf>
    <xf numFmtId="4" fontId="31" fillId="68" borderId="14" applyNumberFormat="0" applyProtection="0">
      <alignment horizontal="left" vertical="center" indent="1"/>
    </xf>
    <xf numFmtId="0" fontId="31" fillId="72" borderId="14" applyNumberFormat="0" applyProtection="0">
      <alignment horizontal="left" vertical="top" indent="1"/>
    </xf>
    <xf numFmtId="4" fontId="1" fillId="0" borderId="4" applyNumberFormat="0" applyProtection="0">
      <alignment horizontal="right" vertical="center"/>
    </xf>
    <xf numFmtId="4" fontId="1" fillId="0" borderId="4" applyNumberFormat="0" applyProtection="0">
      <alignment horizontal="right" vertical="center"/>
    </xf>
    <xf numFmtId="4" fontId="28" fillId="71" borderId="4" applyNumberFormat="0" applyProtection="0">
      <alignment horizontal="right" vertical="center"/>
    </xf>
    <xf numFmtId="4" fontId="1" fillId="57" borderId="4" applyNumberFormat="0" applyProtection="0">
      <alignment horizontal="left" vertical="center" indent="1"/>
    </xf>
    <xf numFmtId="4" fontId="1" fillId="57" borderId="4" applyNumberFormat="0" applyProtection="0">
      <alignment horizontal="left" vertical="center" indent="1"/>
    </xf>
    <xf numFmtId="0" fontId="31" fillId="66" borderId="14" applyNumberFormat="0" applyProtection="0">
      <alignment horizontal="left" vertical="top" indent="1"/>
    </xf>
    <xf numFmtId="4" fontId="32" fillId="73" borderId="15" applyNumberFormat="0" applyProtection="0">
      <alignment horizontal="left" vertical="center" indent="1"/>
    </xf>
    <xf numFmtId="0" fontId="1" fillId="74" borderId="18">
      <alignment/>
      <protection/>
    </xf>
    <xf numFmtId="0" fontId="1" fillId="74" borderId="18">
      <alignment/>
      <protection/>
    </xf>
    <xf numFmtId="4" fontId="33" fillId="71" borderId="4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74" fillId="45" borderId="10" applyNumberFormat="0" applyAlignment="0" applyProtection="0"/>
    <xf numFmtId="0" fontId="35" fillId="0" borderId="15">
      <alignment/>
      <protection/>
    </xf>
    <xf numFmtId="0" fontId="35" fillId="0" borderId="15">
      <alignment/>
      <protection/>
    </xf>
    <xf numFmtId="0" fontId="35" fillId="0" borderId="15">
      <alignment/>
      <protection/>
    </xf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49" fontId="36" fillId="68" borderId="21" applyBorder="0">
      <alignment vertical="top" wrapText="1"/>
      <protection/>
    </xf>
    <xf numFmtId="0" fontId="77" fillId="75" borderId="22" applyNumberFormat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0" fontId="19" fillId="0" borderId="2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48" borderId="0">
      <alignment/>
      <protection/>
    </xf>
  </cellStyleXfs>
  <cellXfs count="151">
    <xf numFmtId="0" fontId="0" fillId="0" borderId="0" xfId="0" applyAlignment="1">
      <alignment/>
    </xf>
    <xf numFmtId="0" fontId="2" fillId="71" borderId="18" xfId="0" applyFont="1" applyFill="1" applyBorder="1" applyAlignment="1">
      <alignment horizontal="center" vertical="center" wrapText="1"/>
    </xf>
    <xf numFmtId="49" fontId="2" fillId="71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left" vertical="center"/>
    </xf>
    <xf numFmtId="0" fontId="4" fillId="71" borderId="24" xfId="0" applyFont="1" applyFill="1" applyBorder="1" applyAlignment="1">
      <alignment horizontal="left" vertical="center"/>
    </xf>
    <xf numFmtId="0" fontId="2" fillId="71" borderId="0" xfId="0" applyFont="1" applyFill="1" applyAlignment="1">
      <alignment horizontal="center" vertical="center" wrapText="1"/>
    </xf>
    <xf numFmtId="0" fontId="4" fillId="71" borderId="0" xfId="0" applyFont="1" applyFill="1" applyAlignment="1">
      <alignment horizontal="center" vertical="center" wrapText="1"/>
    </xf>
    <xf numFmtId="0" fontId="2" fillId="71" borderId="25" xfId="0" applyFont="1" applyFill="1" applyBorder="1" applyAlignment="1">
      <alignment horizontal="left" vertical="center" wrapText="1"/>
    </xf>
    <xf numFmtId="0" fontId="4" fillId="71" borderId="0" xfId="0" applyFont="1" applyFill="1" applyAlignment="1">
      <alignment vertical="center"/>
    </xf>
    <xf numFmtId="0" fontId="4" fillId="71" borderId="0" xfId="0" applyFont="1" applyFill="1" applyAlignment="1">
      <alignment vertical="center" wrapText="1"/>
    </xf>
    <xf numFmtId="0" fontId="2" fillId="71" borderId="18" xfId="0" applyFont="1" applyFill="1" applyBorder="1" applyAlignment="1">
      <alignment horizontal="left" vertical="center"/>
    </xf>
    <xf numFmtId="0" fontId="2" fillId="71" borderId="24" xfId="0" applyFont="1" applyFill="1" applyBorder="1" applyAlignment="1">
      <alignment horizontal="left" vertical="center" wrapText="1"/>
    </xf>
    <xf numFmtId="0" fontId="6" fillId="71" borderId="26" xfId="0" applyFont="1" applyFill="1" applyBorder="1" applyAlignment="1">
      <alignment horizontal="left" vertical="center"/>
    </xf>
    <xf numFmtId="0" fontId="6" fillId="71" borderId="26" xfId="0" applyFont="1" applyFill="1" applyBorder="1" applyAlignment="1">
      <alignment horizontal="left" vertical="center" wrapText="1"/>
    </xf>
    <xf numFmtId="0" fontId="4" fillId="71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71" borderId="27" xfId="0" applyFont="1" applyFill="1" applyBorder="1" applyAlignment="1">
      <alignment horizontal="center" vertical="center" wrapText="1"/>
    </xf>
    <xf numFmtId="0" fontId="4" fillId="71" borderId="28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/>
    </xf>
    <xf numFmtId="0" fontId="4" fillId="71" borderId="29" xfId="0" applyFont="1" applyFill="1" applyBorder="1" applyAlignment="1">
      <alignment horizontal="left" vertical="center" wrapText="1"/>
    </xf>
    <xf numFmtId="0" fontId="4" fillId="71" borderId="24" xfId="0" applyFont="1" applyFill="1" applyBorder="1" applyAlignment="1">
      <alignment horizontal="center" vertical="center" wrapText="1"/>
    </xf>
    <xf numFmtId="0" fontId="4" fillId="71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71" borderId="25" xfId="0" applyFont="1" applyFill="1" applyBorder="1" applyAlignment="1">
      <alignment horizontal="left" vertical="center" wrapText="1"/>
    </xf>
    <xf numFmtId="0" fontId="4" fillId="71" borderId="18" xfId="0" applyFont="1" applyFill="1" applyBorder="1" applyAlignment="1">
      <alignment horizontal="center" vertical="center" wrapText="1"/>
    </xf>
    <xf numFmtId="0" fontId="2" fillId="71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4" fillId="71" borderId="31" xfId="0" applyFont="1" applyFill="1" applyBorder="1" applyAlignment="1">
      <alignment horizontal="left" vertical="center"/>
    </xf>
    <xf numFmtId="0" fontId="4" fillId="71" borderId="26" xfId="0" applyFont="1" applyFill="1" applyBorder="1" applyAlignment="1">
      <alignment horizontal="left" vertical="center"/>
    </xf>
    <xf numFmtId="0" fontId="2" fillId="71" borderId="27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/>
    </xf>
    <xf numFmtId="0" fontId="2" fillId="71" borderId="32" xfId="0" applyFont="1" applyFill="1" applyBorder="1" applyAlignment="1">
      <alignment horizontal="left" vertical="center" wrapText="1"/>
    </xf>
    <xf numFmtId="0" fontId="6" fillId="71" borderId="24" xfId="0" applyFont="1" applyFill="1" applyBorder="1" applyAlignment="1">
      <alignment horizontal="left" vertical="center"/>
    </xf>
    <xf numFmtId="0" fontId="4" fillId="71" borderId="0" xfId="0" applyFont="1" applyFill="1" applyBorder="1" applyAlignment="1">
      <alignment horizontal="left" vertical="center" wrapText="1"/>
    </xf>
    <xf numFmtId="0" fontId="2" fillId="71" borderId="0" xfId="0" applyFont="1" applyFill="1" applyBorder="1" applyAlignment="1">
      <alignment horizontal="left" vertical="center" wrapText="1"/>
    </xf>
    <xf numFmtId="0" fontId="4" fillId="71" borderId="0" xfId="0" applyFont="1" applyFill="1" applyBorder="1" applyAlignment="1">
      <alignment vertical="center" wrapText="1"/>
    </xf>
    <xf numFmtId="0" fontId="4" fillId="71" borderId="30" xfId="0" applyFont="1" applyFill="1" applyBorder="1" applyAlignment="1">
      <alignment horizontal="left" vertical="center"/>
    </xf>
    <xf numFmtId="0" fontId="4" fillId="71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6" fillId="7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71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71" borderId="0" xfId="0" applyFont="1" applyFill="1" applyBorder="1" applyAlignment="1">
      <alignment horizontal="center" vertical="center" wrapText="1"/>
    </xf>
    <xf numFmtId="0" fontId="2" fillId="71" borderId="18" xfId="0" applyFont="1" applyFill="1" applyBorder="1" applyAlignment="1">
      <alignment horizontal="left" vertical="center" wrapText="1"/>
    </xf>
    <xf numFmtId="0" fontId="38" fillId="71" borderId="0" xfId="0" applyFont="1" applyFill="1" applyAlignment="1">
      <alignment vertical="center"/>
    </xf>
    <xf numFmtId="0" fontId="4" fillId="71" borderId="0" xfId="0" applyNumberFormat="1" applyFont="1" applyFill="1" applyAlignment="1">
      <alignment vertical="center" wrapText="1"/>
    </xf>
    <xf numFmtId="0" fontId="39" fillId="71" borderId="0" xfId="0" applyFont="1" applyFill="1" applyAlignment="1">
      <alignment horizontal="center" vertical="center" wrapText="1"/>
    </xf>
    <xf numFmtId="0" fontId="11" fillId="71" borderId="0" xfId="0" applyFont="1" applyFill="1" applyAlignment="1">
      <alignment vertical="center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0" xfId="0" applyFont="1" applyFill="1" applyAlignment="1">
      <alignment wrapText="1"/>
    </xf>
    <xf numFmtId="0" fontId="4" fillId="71" borderId="0" xfId="0" applyFont="1" applyFill="1" applyAlignment="1">
      <alignment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2" fontId="40" fillId="71" borderId="0" xfId="0" applyNumberFormat="1" applyFont="1" applyFill="1" applyAlignment="1">
      <alignment vertical="center" wrapText="1"/>
    </xf>
    <xf numFmtId="0" fontId="4" fillId="0" borderId="34" xfId="0" applyFont="1" applyFill="1" applyBorder="1" applyAlignment="1">
      <alignment horizontal="left" vertical="center"/>
    </xf>
    <xf numFmtId="14" fontId="38" fillId="71" borderId="0" xfId="0" applyNumberFormat="1" applyFont="1" applyFill="1" applyAlignment="1">
      <alignment vertical="center"/>
    </xf>
    <xf numFmtId="0" fontId="41" fillId="76" borderId="0" xfId="594" applyFont="1" applyFill="1">
      <alignment/>
      <protection/>
    </xf>
    <xf numFmtId="0" fontId="41" fillId="0" borderId="0" xfId="594" applyFont="1">
      <alignment/>
      <protection/>
    </xf>
    <xf numFmtId="0" fontId="41" fillId="4" borderId="0" xfId="594" applyFont="1" applyFill="1">
      <alignment/>
      <protection/>
    </xf>
    <xf numFmtId="2" fontId="41" fillId="76" borderId="0" xfId="594" applyNumberFormat="1" applyFont="1" applyFill="1">
      <alignment/>
      <protection/>
    </xf>
    <xf numFmtId="49" fontId="41" fillId="76" borderId="0" xfId="594" applyNumberFormat="1" applyFont="1" applyFill="1">
      <alignment/>
      <protection/>
    </xf>
    <xf numFmtId="0" fontId="62" fillId="0" borderId="0" xfId="471">
      <alignment/>
      <protection/>
    </xf>
    <xf numFmtId="0" fontId="42" fillId="0" borderId="0" xfId="471" applyFont="1">
      <alignment/>
      <protection/>
    </xf>
    <xf numFmtId="0" fontId="42" fillId="0" borderId="0" xfId="594" applyFont="1">
      <alignment/>
      <protection/>
    </xf>
    <xf numFmtId="2" fontId="42" fillId="0" borderId="0" xfId="471" applyNumberFormat="1" applyFont="1">
      <alignment/>
      <protection/>
    </xf>
    <xf numFmtId="0" fontId="42" fillId="0" borderId="0" xfId="471" applyNumberFormat="1" applyFont="1">
      <alignment/>
      <protection/>
    </xf>
    <xf numFmtId="49" fontId="42" fillId="0" borderId="0" xfId="471" applyNumberFormat="1" applyFont="1">
      <alignment/>
      <protection/>
    </xf>
    <xf numFmtId="0" fontId="38" fillId="71" borderId="0" xfId="0" applyNumberFormat="1" applyFont="1" applyFill="1" applyAlignment="1">
      <alignment vertical="center"/>
    </xf>
    <xf numFmtId="0" fontId="7" fillId="71" borderId="0" xfId="0" applyFont="1" applyFill="1" applyAlignment="1">
      <alignment horizontal="center" vertical="top" wrapText="1"/>
    </xf>
    <xf numFmtId="16" fontId="4" fillId="71" borderId="25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>
      <alignment horizontal="center" vertical="center" wrapText="1"/>
    </xf>
    <xf numFmtId="16" fontId="4" fillId="71" borderId="18" xfId="0" applyNumberFormat="1" applyFont="1" applyFill="1" applyBorder="1" applyAlignment="1" quotePrefix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/>
    </xf>
    <xf numFmtId="0" fontId="4" fillId="71" borderId="18" xfId="0" applyFont="1" applyFill="1" applyBorder="1" applyAlignment="1" quotePrefix="1">
      <alignment horizontal="center" vertical="center" wrapText="1"/>
    </xf>
    <xf numFmtId="0" fontId="78" fillId="71" borderId="0" xfId="0" applyFont="1" applyFill="1" applyAlignment="1">
      <alignment horizontal="center" vertical="center" wrapText="1"/>
    </xf>
    <xf numFmtId="0" fontId="43" fillId="71" borderId="0" xfId="0" applyFont="1" applyFill="1" applyAlignment="1">
      <alignment horizontal="center" vertical="center" wrapText="1"/>
    </xf>
    <xf numFmtId="181" fontId="2" fillId="77" borderId="18" xfId="0" applyNumberFormat="1" applyFont="1" applyFill="1" applyBorder="1" applyAlignment="1">
      <alignment vertical="center" wrapText="1"/>
    </xf>
    <xf numFmtId="181" fontId="4" fillId="77" borderId="18" xfId="0" applyNumberFormat="1" applyFont="1" applyFill="1" applyBorder="1" applyAlignment="1">
      <alignment vertical="center" wrapText="1"/>
    </xf>
    <xf numFmtId="181" fontId="4" fillId="71" borderId="18" xfId="0" applyNumberFormat="1" applyFont="1" applyFill="1" applyBorder="1" applyAlignment="1">
      <alignment vertical="center" wrapText="1"/>
    </xf>
    <xf numFmtId="181" fontId="2" fillId="71" borderId="18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/>
    </xf>
    <xf numFmtId="181" fontId="4" fillId="71" borderId="27" xfId="0" applyNumberFormat="1" applyFont="1" applyFill="1" applyBorder="1" applyAlignment="1">
      <alignment vertical="center" wrapText="1"/>
    </xf>
    <xf numFmtId="49" fontId="4" fillId="71" borderId="24" xfId="0" applyNumberFormat="1" applyFont="1" applyFill="1" applyBorder="1" applyAlignment="1">
      <alignment horizontal="center" vertical="center" wrapText="1"/>
    </xf>
    <xf numFmtId="49" fontId="4" fillId="71" borderId="18" xfId="0" applyNumberFormat="1" applyFont="1" applyFill="1" applyBorder="1" applyAlignment="1">
      <alignment horizontal="center" vertical="center" wrapText="1"/>
    </xf>
    <xf numFmtId="0" fontId="0" fillId="71" borderId="0" xfId="0" applyFont="1" applyFill="1" applyAlignment="1">
      <alignment horizontal="center" wrapText="1"/>
    </xf>
    <xf numFmtId="0" fontId="0" fillId="71" borderId="0" xfId="0" applyFill="1" applyAlignment="1">
      <alignment horizontal="center" wrapText="1"/>
    </xf>
    <xf numFmtId="0" fontId="4" fillId="71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4" fillId="71" borderId="0" xfId="0" applyFont="1" applyFill="1" applyAlignment="1">
      <alignment vertical="center" wrapText="1"/>
    </xf>
    <xf numFmtId="0" fontId="0" fillId="71" borderId="0" xfId="0" applyFill="1" applyAlignment="1">
      <alignment vertical="center" wrapText="1"/>
    </xf>
    <xf numFmtId="0" fontId="9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horizontal="center" vertical="center" wrapText="1"/>
    </xf>
    <xf numFmtId="0" fontId="10" fillId="71" borderId="0" xfId="0" applyFont="1" applyFill="1" applyAlignment="1">
      <alignment vertical="center" wrapText="1"/>
    </xf>
    <xf numFmtId="0" fontId="4" fillId="71" borderId="0" xfId="0" applyFont="1" applyFill="1" applyAlignment="1">
      <alignment horizontal="center" vertical="center" wrapText="1"/>
    </xf>
    <xf numFmtId="0" fontId="0" fillId="71" borderId="0" xfId="0" applyFill="1" applyAlignment="1">
      <alignment horizontal="center" vertical="center" wrapText="1"/>
    </xf>
    <xf numFmtId="0" fontId="4" fillId="71" borderId="0" xfId="0" applyFont="1" applyFill="1" applyAlignment="1">
      <alignment horizontal="center" vertical="top" wrapText="1"/>
    </xf>
    <xf numFmtId="0" fontId="0" fillId="71" borderId="0" xfId="0" applyFill="1" applyAlignment="1">
      <alignment horizontal="center" vertical="top" wrapText="1"/>
    </xf>
    <xf numFmtId="0" fontId="0" fillId="71" borderId="0" xfId="0" applyFill="1" applyAlignment="1">
      <alignment vertical="top" wrapText="1"/>
    </xf>
    <xf numFmtId="0" fontId="4" fillId="71" borderId="0" xfId="0" applyFont="1" applyFill="1" applyAlignment="1">
      <alignment horizontal="center" wrapText="1"/>
    </xf>
    <xf numFmtId="0" fontId="0" fillId="71" borderId="0" xfId="0" applyFill="1" applyAlignment="1">
      <alignment wrapText="1"/>
    </xf>
    <xf numFmtId="0" fontId="7" fillId="71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71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71" borderId="0" xfId="0" applyFont="1" applyFill="1" applyAlignment="1">
      <alignment horizontal="center" vertical="center" wrapText="1"/>
    </xf>
    <xf numFmtId="0" fontId="3" fillId="71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71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36" xfId="0" applyFont="1" applyFill="1" applyBorder="1" applyAlignment="1">
      <alignment horizontal="right" vertical="center"/>
    </xf>
    <xf numFmtId="0" fontId="2" fillId="71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</cellXfs>
  <cellStyles count="7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ccent1 - 20%" xfId="37"/>
    <cellStyle name="Accent1 - 20% 2" xfId="38"/>
    <cellStyle name="Accent1 - 40%" xfId="39"/>
    <cellStyle name="Accent1 - 40% 2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2 - 20%" xfId="50"/>
    <cellStyle name="Accent2 - 20% 2" xfId="51"/>
    <cellStyle name="Accent2 - 40%" xfId="52"/>
    <cellStyle name="Accent2 - 40% 2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3 - 20%" xfId="63"/>
    <cellStyle name="Accent3 - 20% 2" xfId="64"/>
    <cellStyle name="Accent3 - 40%" xfId="65"/>
    <cellStyle name="Accent3 - 40% 2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 - 20%" xfId="89"/>
    <cellStyle name="Accent5 - 20% 2" xfId="90"/>
    <cellStyle name="Accent5 - 40%" xfId="91"/>
    <cellStyle name="Accent5 - 40% 2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6 - 20%" xfId="102"/>
    <cellStyle name="Accent6 - 20% 2" xfId="103"/>
    <cellStyle name="Accent6 - 40%" xfId="104"/>
    <cellStyle name="Accent6 - 40% 2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iškinamasis tekstas" xfId="115"/>
    <cellStyle name="Bad 2" xfId="116"/>
    <cellStyle name="Bad 3" xfId="117"/>
    <cellStyle name="Bad 4" xfId="118"/>
    <cellStyle name="Bad 5" xfId="119"/>
    <cellStyle name="Bad 6" xfId="120"/>
    <cellStyle name="Bad 7" xfId="121"/>
    <cellStyle name="Bad 8" xfId="122"/>
    <cellStyle name="Bad 9" xfId="123"/>
    <cellStyle name="Blogas" xfId="124"/>
    <cellStyle name="Calculation 2" xfId="125"/>
    <cellStyle name="Calculation 3" xfId="126"/>
    <cellStyle name="Calculation 4" xfId="127"/>
    <cellStyle name="Calculation 5" xfId="128"/>
    <cellStyle name="Calculation 6" xfId="129"/>
    <cellStyle name="Calculation 7" xfId="130"/>
    <cellStyle name="Calculation 8" xfId="131"/>
    <cellStyle name="Calculation 9" xfId="132"/>
    <cellStyle name="Check Cell 2" xfId="133"/>
    <cellStyle name="Check Cell 3" xfId="134"/>
    <cellStyle name="Check Cell 4" xfId="135"/>
    <cellStyle name="Check Cell 5" xfId="136"/>
    <cellStyle name="Check Cell 6" xfId="137"/>
    <cellStyle name="Check Cell 7" xfId="138"/>
    <cellStyle name="Check Cell 8" xfId="139"/>
    <cellStyle name="Check Cell 9" xfId="140"/>
    <cellStyle name="Comma 2" xfId="141"/>
    <cellStyle name="Comma 3" xfId="142"/>
    <cellStyle name="Emphasis 1" xfId="143"/>
    <cellStyle name="Emphasis 2" xfId="144"/>
    <cellStyle name="Emphasis 3" xfId="145"/>
    <cellStyle name="Geras" xfId="146"/>
    <cellStyle name="Good 2" xfId="147"/>
    <cellStyle name="Good 2 2" xfId="148"/>
    <cellStyle name="Good 3" xfId="149"/>
    <cellStyle name="Good 3 2" xfId="150"/>
    <cellStyle name="Good 4" xfId="151"/>
    <cellStyle name="Good 4 2" xfId="152"/>
    <cellStyle name="Good 5" xfId="153"/>
    <cellStyle name="Good 5 2" xfId="154"/>
    <cellStyle name="Good 6" xfId="155"/>
    <cellStyle name="Good 6 2" xfId="156"/>
    <cellStyle name="Good 7" xfId="157"/>
    <cellStyle name="Good 7 2" xfId="158"/>
    <cellStyle name="Good 8" xfId="159"/>
    <cellStyle name="Good 8 2" xfId="160"/>
    <cellStyle name="Good 9" xfId="161"/>
    <cellStyle name="Good 9 2" xfId="162"/>
    <cellStyle name="Heading 1 2" xfId="163"/>
    <cellStyle name="Heading 1 3" xfId="164"/>
    <cellStyle name="Heading 1 4" xfId="165"/>
    <cellStyle name="Heading 1 5" xfId="166"/>
    <cellStyle name="Heading 1 6" xfId="167"/>
    <cellStyle name="Heading 1 7" xfId="168"/>
    <cellStyle name="Heading 1 8" xfId="169"/>
    <cellStyle name="Heading 1 9" xfId="170"/>
    <cellStyle name="Heading 2 2" xfId="171"/>
    <cellStyle name="Heading 2 3" xfId="172"/>
    <cellStyle name="Heading 2 4" xfId="173"/>
    <cellStyle name="Heading 2 5" xfId="174"/>
    <cellStyle name="Heading 2 6" xfId="175"/>
    <cellStyle name="Heading 2 7" xfId="176"/>
    <cellStyle name="Heading 2 8" xfId="177"/>
    <cellStyle name="Heading 2 9" xfId="178"/>
    <cellStyle name="Heading 3 2" xfId="179"/>
    <cellStyle name="Heading 3 3" xfId="180"/>
    <cellStyle name="Heading 3 4" xfId="181"/>
    <cellStyle name="Heading 3 5" xfId="182"/>
    <cellStyle name="Heading 3 6" xfId="183"/>
    <cellStyle name="Heading 3 7" xfId="184"/>
    <cellStyle name="Heading 3 8" xfId="185"/>
    <cellStyle name="Heading 3 9" xfId="186"/>
    <cellStyle name="Heading 4 2" xfId="187"/>
    <cellStyle name="Heading 4 3" xfId="188"/>
    <cellStyle name="Heading 4 4" xfId="189"/>
    <cellStyle name="Heading 4 5" xfId="190"/>
    <cellStyle name="Heading 4 6" xfId="191"/>
    <cellStyle name="Heading 4 7" xfId="192"/>
    <cellStyle name="Heading 4 8" xfId="193"/>
    <cellStyle name="Heading 4 9" xfId="194"/>
    <cellStyle name="Hyperlink 2" xfId="195"/>
    <cellStyle name="Hyperlink 2 10" xfId="196"/>
    <cellStyle name="Hyperlink 2 10 2" xfId="197"/>
    <cellStyle name="Hyperlink 2 11" xfId="198"/>
    <cellStyle name="Hyperlink 2 11 2" xfId="199"/>
    <cellStyle name="Hyperlink 2 12" xfId="200"/>
    <cellStyle name="Hyperlink 2 13" xfId="201"/>
    <cellStyle name="Hyperlink 2 14" xfId="202"/>
    <cellStyle name="Hyperlink 2 2" xfId="203"/>
    <cellStyle name="Hyperlink 2 2 2" xfId="204"/>
    <cellStyle name="Hyperlink 2 2 3" xfId="205"/>
    <cellStyle name="Hyperlink 2 3" xfId="206"/>
    <cellStyle name="Hyperlink 2 3 2" xfId="207"/>
    <cellStyle name="Hyperlink 2 4" xfId="208"/>
    <cellStyle name="Hyperlink 2 4 2" xfId="209"/>
    <cellStyle name="Hyperlink 2 5" xfId="210"/>
    <cellStyle name="Hyperlink 2 5 2" xfId="211"/>
    <cellStyle name="Hyperlink 2 6" xfId="212"/>
    <cellStyle name="Hyperlink 2 6 2" xfId="213"/>
    <cellStyle name="Hyperlink 2 7" xfId="214"/>
    <cellStyle name="Hyperlink 2 7 2" xfId="215"/>
    <cellStyle name="Hyperlink 2 8" xfId="216"/>
    <cellStyle name="Hyperlink 2 8 2" xfId="217"/>
    <cellStyle name="Hyperlink 2 9" xfId="218"/>
    <cellStyle name="Hyperlink 2 9 2" xfId="219"/>
    <cellStyle name="Hyperlink 3" xfId="220"/>
    <cellStyle name="Hyperlink 4" xfId="221"/>
    <cellStyle name="Hyperlink 5" xfId="222"/>
    <cellStyle name="Hipersaitas_4AL (1)" xfId="223"/>
    <cellStyle name="Input 2" xfId="224"/>
    <cellStyle name="Input 3" xfId="225"/>
    <cellStyle name="Input 4" xfId="226"/>
    <cellStyle name="Input 5" xfId="227"/>
    <cellStyle name="Input 6" xfId="228"/>
    <cellStyle name="Input 7" xfId="229"/>
    <cellStyle name="Input 8" xfId="230"/>
    <cellStyle name="Input 9" xfId="231"/>
    <cellStyle name="Įspėjimo tekstas" xfId="232"/>
    <cellStyle name="Išvestis" xfId="233"/>
    <cellStyle name="Įvestis" xfId="234"/>
    <cellStyle name="Comma" xfId="235"/>
    <cellStyle name="Comma [0]" xfId="236"/>
    <cellStyle name="Linked Cell 2" xfId="237"/>
    <cellStyle name="Linked Cell 3" xfId="238"/>
    <cellStyle name="Linked Cell 4" xfId="239"/>
    <cellStyle name="Linked Cell 5" xfId="240"/>
    <cellStyle name="Linked Cell 6" xfId="241"/>
    <cellStyle name="Linked Cell 7" xfId="242"/>
    <cellStyle name="Linked Cell 8" xfId="243"/>
    <cellStyle name="Linked Cell 9" xfId="244"/>
    <cellStyle name="Neutral 2" xfId="245"/>
    <cellStyle name="Neutral 3" xfId="246"/>
    <cellStyle name="Neutral 4" xfId="247"/>
    <cellStyle name="Neutral 5" xfId="248"/>
    <cellStyle name="Neutral 6" xfId="249"/>
    <cellStyle name="Neutral 7" xfId="250"/>
    <cellStyle name="Neutral 8" xfId="251"/>
    <cellStyle name="Neutral 9" xfId="252"/>
    <cellStyle name="Neutralus" xfId="253"/>
    <cellStyle name="Normal 10" xfId="254"/>
    <cellStyle name="Normal 10 10" xfId="255"/>
    <cellStyle name="Normal 10 10 2" xfId="256"/>
    <cellStyle name="Normal 10 11" xfId="257"/>
    <cellStyle name="Normal 10 12" xfId="258"/>
    <cellStyle name="Normal 10 2" xfId="259"/>
    <cellStyle name="Normal 10 2 2" xfId="260"/>
    <cellStyle name="Normal 10 3" xfId="261"/>
    <cellStyle name="Normal 10 3 2" xfId="262"/>
    <cellStyle name="Normal 10 4" xfId="263"/>
    <cellStyle name="Normal 10 4 2" xfId="264"/>
    <cellStyle name="Normal 10 5" xfId="265"/>
    <cellStyle name="Normal 10 5 2" xfId="266"/>
    <cellStyle name="Normal 10 6" xfId="267"/>
    <cellStyle name="Normal 10 6 2" xfId="268"/>
    <cellStyle name="Normal 10 7" xfId="269"/>
    <cellStyle name="Normal 10 7 2" xfId="270"/>
    <cellStyle name="Normal 10 8" xfId="271"/>
    <cellStyle name="Normal 10 8 2" xfId="272"/>
    <cellStyle name="Normal 10 9" xfId="273"/>
    <cellStyle name="Normal 10 9 2" xfId="274"/>
    <cellStyle name="Normal 11" xfId="275"/>
    <cellStyle name="Normal 11 10" xfId="276"/>
    <cellStyle name="Normal 11 10 2" xfId="277"/>
    <cellStyle name="Normal 11 11" xfId="278"/>
    <cellStyle name="Normal 11 12" xfId="279"/>
    <cellStyle name="Normal 11 2" xfId="280"/>
    <cellStyle name="Normal 11 2 2" xfId="281"/>
    <cellStyle name="Normal 11 3" xfId="282"/>
    <cellStyle name="Normal 11 3 2" xfId="283"/>
    <cellStyle name="Normal 11 4" xfId="284"/>
    <cellStyle name="Normal 11 4 2" xfId="285"/>
    <cellStyle name="Normal 11 5" xfId="286"/>
    <cellStyle name="Normal 11 5 2" xfId="287"/>
    <cellStyle name="Normal 11 6" xfId="288"/>
    <cellStyle name="Normal 11 6 2" xfId="289"/>
    <cellStyle name="Normal 11 7" xfId="290"/>
    <cellStyle name="Normal 11 7 2" xfId="291"/>
    <cellStyle name="Normal 11 8" xfId="292"/>
    <cellStyle name="Normal 11 8 2" xfId="293"/>
    <cellStyle name="Normal 11 9" xfId="294"/>
    <cellStyle name="Normal 11 9 2" xfId="295"/>
    <cellStyle name="Normal 12" xfId="296"/>
    <cellStyle name="Normal 12 2" xfId="297"/>
    <cellStyle name="Normal 12 3" xfId="298"/>
    <cellStyle name="Normal 13" xfId="299"/>
    <cellStyle name="Normal 13 2" xfId="300"/>
    <cellStyle name="Normal 13 3" xfId="301"/>
    <cellStyle name="Normal 14" xfId="302"/>
    <cellStyle name="Normal 14 2" xfId="303"/>
    <cellStyle name="Normal 14 3" xfId="304"/>
    <cellStyle name="Normal 15" xfId="305"/>
    <cellStyle name="Normal 15 2" xfId="306"/>
    <cellStyle name="Normal 15 3" xfId="307"/>
    <cellStyle name="Normal 16" xfId="308"/>
    <cellStyle name="Normal 16 10" xfId="309"/>
    <cellStyle name="Normal 16 10 2" xfId="310"/>
    <cellStyle name="Normal 16 11" xfId="311"/>
    <cellStyle name="Normal 16 12" xfId="312"/>
    <cellStyle name="Normal 16 13" xfId="313"/>
    <cellStyle name="Normal 16 13 2" xfId="314"/>
    <cellStyle name="Normal 16 13 2 2" xfId="315"/>
    <cellStyle name="Normal 16 13 2 2 2" xfId="316"/>
    <cellStyle name="Normal 16 13 2 2 3" xfId="317"/>
    <cellStyle name="Normal 16 13 2 2_02VSAFAS-FBs" xfId="318"/>
    <cellStyle name="Normal 16 13 2 3" xfId="319"/>
    <cellStyle name="Normal 16 13 2 4" xfId="320"/>
    <cellStyle name="Normal 16 13 2_02VSAFAS-FBs" xfId="321"/>
    <cellStyle name="Normal 16 13 3" xfId="322"/>
    <cellStyle name="Normal 16 13 3 2" xfId="323"/>
    <cellStyle name="Normal 16 13 3 2 2" xfId="324"/>
    <cellStyle name="Normal 16 13 3 2 3" xfId="325"/>
    <cellStyle name="Normal 16 13 3 2_02VSAFAS-FBs" xfId="326"/>
    <cellStyle name="Normal 16 13 3 3" xfId="327"/>
    <cellStyle name="Normal 16 13 3 4" xfId="328"/>
    <cellStyle name="Normal 16 13 3_02VSAFAS-FBs" xfId="329"/>
    <cellStyle name="Normal 16 13 4" xfId="330"/>
    <cellStyle name="Normal 16 13 4 2" xfId="331"/>
    <cellStyle name="Normal 16 13 4 3" xfId="332"/>
    <cellStyle name="Normal 16 13 4_02VSAFAS-FBs" xfId="333"/>
    <cellStyle name="Normal 16 13 5" xfId="334"/>
    <cellStyle name="Normal 16 13 6" xfId="335"/>
    <cellStyle name="Normal 16 13_02VSAFAS-FBs" xfId="336"/>
    <cellStyle name="Normal 16 14" xfId="337"/>
    <cellStyle name="Normal 16 14 2" xfId="338"/>
    <cellStyle name="Normal 16 14 2 2" xfId="339"/>
    <cellStyle name="Normal 16 14 2 3" xfId="340"/>
    <cellStyle name="Normal 16 14 2_02VSAFAS-FBs" xfId="341"/>
    <cellStyle name="Normal 16 14 3" xfId="342"/>
    <cellStyle name="Normal 16 14 4" xfId="343"/>
    <cellStyle name="Normal 16 14_02VSAFAS-FBs" xfId="344"/>
    <cellStyle name="Normal 16 15" xfId="345"/>
    <cellStyle name="Normal 16 15 2" xfId="346"/>
    <cellStyle name="Normal 16 15 3" xfId="347"/>
    <cellStyle name="Normal 16 15_02VSAFAS-FBs" xfId="348"/>
    <cellStyle name="Normal 16 16" xfId="349"/>
    <cellStyle name="Normal 16 2" xfId="350"/>
    <cellStyle name="Normal 16 2 2" xfId="351"/>
    <cellStyle name="Normal 16 2 3" xfId="352"/>
    <cellStyle name="Normal 16 3" xfId="353"/>
    <cellStyle name="Normal 16 3 2" xfId="354"/>
    <cellStyle name="Normal 16 4" xfId="355"/>
    <cellStyle name="Normal 16 4 2" xfId="356"/>
    <cellStyle name="Normal 16 5" xfId="357"/>
    <cellStyle name="Normal 16 5 2" xfId="358"/>
    <cellStyle name="Normal 16 6" xfId="359"/>
    <cellStyle name="Normal 16 6 2" xfId="360"/>
    <cellStyle name="Normal 16 7" xfId="361"/>
    <cellStyle name="Normal 16 7 2" xfId="362"/>
    <cellStyle name="Normal 16 8" xfId="363"/>
    <cellStyle name="Normal 16 8 2" xfId="364"/>
    <cellStyle name="Normal 16 9" xfId="365"/>
    <cellStyle name="Normal 16 9 2" xfId="366"/>
    <cellStyle name="Normal 17" xfId="367"/>
    <cellStyle name="Normal 17 10" xfId="368"/>
    <cellStyle name="Normal 17 10 2" xfId="369"/>
    <cellStyle name="Normal 17 11" xfId="370"/>
    <cellStyle name="Normal 17 11 2" xfId="371"/>
    <cellStyle name="Normal 17 12" xfId="372"/>
    <cellStyle name="Normal 17 13" xfId="373"/>
    <cellStyle name="Normal 17 2" xfId="374"/>
    <cellStyle name="Normal 17 2 2" xfId="375"/>
    <cellStyle name="Normal 17 3" xfId="376"/>
    <cellStyle name="Normal 17 3 2" xfId="377"/>
    <cellStyle name="Normal 17 4" xfId="378"/>
    <cellStyle name="Normal 17 4 2" xfId="379"/>
    <cellStyle name="Normal 17 5" xfId="380"/>
    <cellStyle name="Normal 17 5 2" xfId="381"/>
    <cellStyle name="Normal 17 6" xfId="382"/>
    <cellStyle name="Normal 17 6 2" xfId="383"/>
    <cellStyle name="Normal 17 7" xfId="384"/>
    <cellStyle name="Normal 17 7 2" xfId="385"/>
    <cellStyle name="Normal 17 8" xfId="386"/>
    <cellStyle name="Normal 17 8 2" xfId="387"/>
    <cellStyle name="Normal 17 9" xfId="388"/>
    <cellStyle name="Normal 17 9 2" xfId="389"/>
    <cellStyle name="Normal 18" xfId="390"/>
    <cellStyle name="Normal 18 2" xfId="391"/>
    <cellStyle name="Normal 18 3" xfId="392"/>
    <cellStyle name="Normal 18 3 2" xfId="393"/>
    <cellStyle name="Normal 18 3 2 2" xfId="394"/>
    <cellStyle name="Normal 18 3 2 2 2" xfId="395"/>
    <cellStyle name="Normal 18 3 2 2 3" xfId="396"/>
    <cellStyle name="Normal 18 3 2 2_02VSAFAS-FBs" xfId="397"/>
    <cellStyle name="Normal 18 3 2 3" xfId="398"/>
    <cellStyle name="Normal 18 3 2 4" xfId="399"/>
    <cellStyle name="Normal 18 3 2_02VSAFAS-FBs" xfId="400"/>
    <cellStyle name="Normal 18 3 3" xfId="401"/>
    <cellStyle name="Normal 18 3 3 2" xfId="402"/>
    <cellStyle name="Normal 18 3 3 2 2" xfId="403"/>
    <cellStyle name="Normal 18 3 3 2 3" xfId="404"/>
    <cellStyle name="Normal 18 3 3 2_02VSAFAS-FBs" xfId="405"/>
    <cellStyle name="Normal 18 3 3 3" xfId="406"/>
    <cellStyle name="Normal 18 3 3 4" xfId="407"/>
    <cellStyle name="Normal 18 3 3_02VSAFAS-FBs" xfId="408"/>
    <cellStyle name="Normal 18 3 4" xfId="409"/>
    <cellStyle name="Normal 18 3 4 2" xfId="410"/>
    <cellStyle name="Normal 18 3 4 3" xfId="411"/>
    <cellStyle name="Normal 18 3 4_02VSAFAS-FBs" xfId="412"/>
    <cellStyle name="Normal 18 3 5" xfId="413"/>
    <cellStyle name="Normal 18 3 6" xfId="414"/>
    <cellStyle name="Normal 18 3_02VSAFAS-FBs" xfId="415"/>
    <cellStyle name="Normal 18 4" xfId="416"/>
    <cellStyle name="Normal 18 4 2" xfId="417"/>
    <cellStyle name="Normal 18 4 2 2" xfId="418"/>
    <cellStyle name="Normal 18 4 2 3" xfId="419"/>
    <cellStyle name="Normal 18 4 2_02VSAFAS-FBs" xfId="420"/>
    <cellStyle name="Normal 18 4 3" xfId="421"/>
    <cellStyle name="Normal 18 4 4" xfId="422"/>
    <cellStyle name="Normal 18 4_02VSAFAS-FBs" xfId="423"/>
    <cellStyle name="Normal 18 5" xfId="424"/>
    <cellStyle name="Normal 18 5 2" xfId="425"/>
    <cellStyle name="Normal 18 5 3" xfId="426"/>
    <cellStyle name="Normal 18 5_02VSAFAS-FBs" xfId="427"/>
    <cellStyle name="Normal 18 6" xfId="428"/>
    <cellStyle name="Normal 19" xfId="429"/>
    <cellStyle name="Normal 19 2" xfId="430"/>
    <cellStyle name="Normal 19 2 2" xfId="431"/>
    <cellStyle name="Normal 19 3" xfId="432"/>
    <cellStyle name="Normal 19 3 2" xfId="433"/>
    <cellStyle name="Normal 19 3 2 2" xfId="434"/>
    <cellStyle name="Normal 19 3 2 2 2" xfId="435"/>
    <cellStyle name="Normal 19 3 2 2 3" xfId="436"/>
    <cellStyle name="Normal 19 3 2 2_02VSAFAS-FBs" xfId="437"/>
    <cellStyle name="Normal 19 3 2 3" xfId="438"/>
    <cellStyle name="Normal 19 3 2 4" xfId="439"/>
    <cellStyle name="Normal 19 3 2_02VSAFAS-FBs" xfId="440"/>
    <cellStyle name="Normal 19 3 3" xfId="441"/>
    <cellStyle name="Normal 19 3 3 2" xfId="442"/>
    <cellStyle name="Normal 19 3 3 2 2" xfId="443"/>
    <cellStyle name="Normal 19 3 3 2 3" xfId="444"/>
    <cellStyle name="Normal 19 3 3 2_02VSAFAS-FBs" xfId="445"/>
    <cellStyle name="Normal 19 3 3 3" xfId="446"/>
    <cellStyle name="Normal 19 3 3 4" xfId="447"/>
    <cellStyle name="Normal 19 3 3_02VSAFAS-FBs" xfId="448"/>
    <cellStyle name="Normal 19 3 4" xfId="449"/>
    <cellStyle name="Normal 19 3 4 2" xfId="450"/>
    <cellStyle name="Normal 19 3 4 3" xfId="451"/>
    <cellStyle name="Normal 19 3 4_02VSAFAS-FBs" xfId="452"/>
    <cellStyle name="Normal 19 3 5" xfId="453"/>
    <cellStyle name="Normal 19 3 6" xfId="454"/>
    <cellStyle name="Normal 19 3_02VSAFAS-FBs" xfId="455"/>
    <cellStyle name="Normal 19 4" xfId="456"/>
    <cellStyle name="Normal 19 4 2" xfId="457"/>
    <cellStyle name="Normal 19 4 2 2" xfId="458"/>
    <cellStyle name="Normal 19 4 2 3" xfId="459"/>
    <cellStyle name="Normal 19 4 2_02VSAFAS-FBs" xfId="460"/>
    <cellStyle name="Normal 19 4 3" xfId="461"/>
    <cellStyle name="Normal 19 4 4" xfId="462"/>
    <cellStyle name="Normal 19 4_02VSAFAS-FBs" xfId="463"/>
    <cellStyle name="Normal 19 5" xfId="464"/>
    <cellStyle name="Normal 19 5 2" xfId="465"/>
    <cellStyle name="Normal 19 5 3" xfId="466"/>
    <cellStyle name="Normal 19 5_02VSAFAS-FBs" xfId="467"/>
    <cellStyle name="Normal 19 6" xfId="468"/>
    <cellStyle name="Normal 19 7" xfId="469"/>
    <cellStyle name="Normal 2" xfId="470"/>
    <cellStyle name="Normal 2 2" xfId="471"/>
    <cellStyle name="Normal 2 2 2" xfId="472"/>
    <cellStyle name="Normal 2 2 2 2" xfId="473"/>
    <cellStyle name="Normal 2 2 2 2 2" xfId="474"/>
    <cellStyle name="Normal 2 2 2 3" xfId="475"/>
    <cellStyle name="Normal 2 2 3" xfId="476"/>
    <cellStyle name="Normal 2 3" xfId="477"/>
    <cellStyle name="Normal 2 3 2" xfId="478"/>
    <cellStyle name="Normal 2 3 3" xfId="479"/>
    <cellStyle name="Normal 2 4" xfId="480"/>
    <cellStyle name="Normal 2 5" xfId="481"/>
    <cellStyle name="Normal 2 5 2" xfId="482"/>
    <cellStyle name="Normal 2 5 2 2" xfId="483"/>
    <cellStyle name="Normal 2 5 2 2 2" xfId="484"/>
    <cellStyle name="Normal 2 5 2 2 3" xfId="485"/>
    <cellStyle name="Normal 2 5 2 2_02VSAFAS-FBs" xfId="486"/>
    <cellStyle name="Normal 2 5 2 3" xfId="487"/>
    <cellStyle name="Normal 2 5 2 4" xfId="488"/>
    <cellStyle name="Normal 2 5 2_02VSAFAS-FBs" xfId="489"/>
    <cellStyle name="Normal 2 5 3" xfId="490"/>
    <cellStyle name="Normal 2 5 3 2" xfId="491"/>
    <cellStyle name="Normal 2 5 3 2 2" xfId="492"/>
    <cellStyle name="Normal 2 5 3 2 3" xfId="493"/>
    <cellStyle name="Normal 2 5 3 2_02VSAFAS-FBs" xfId="494"/>
    <cellStyle name="Normal 2 5 3 3" xfId="495"/>
    <cellStyle name="Normal 2 5 3 4" xfId="496"/>
    <cellStyle name="Normal 2 5 3_02VSAFAS-FBs" xfId="497"/>
    <cellStyle name="Normal 2 5 4" xfId="498"/>
    <cellStyle name="Normal 2 5 4 2" xfId="499"/>
    <cellStyle name="Normal 2 5 4 3" xfId="500"/>
    <cellStyle name="Normal 2 5 4_02VSAFAS-FBs" xfId="501"/>
    <cellStyle name="Normal 2 5 5" xfId="502"/>
    <cellStyle name="Normal 2 5 6" xfId="503"/>
    <cellStyle name="Normal 2 5 7" xfId="504"/>
    <cellStyle name="Normal 2 5_02VSAFAS-FBs" xfId="505"/>
    <cellStyle name="Normal 2 6" xfId="506"/>
    <cellStyle name="Normal 2 6 2" xfId="507"/>
    <cellStyle name="Normal 2 6 2 2" xfId="508"/>
    <cellStyle name="Normal 2 6 2 3" xfId="509"/>
    <cellStyle name="Normal 2 6 2_02VSAFAS-FBs" xfId="510"/>
    <cellStyle name="Normal 2 6 3" xfId="511"/>
    <cellStyle name="Normal 2 6 4" xfId="512"/>
    <cellStyle name="Normal 2 6_02VSAFAS-FBs" xfId="513"/>
    <cellStyle name="Normal 2 7" xfId="514"/>
    <cellStyle name="Normal 2 7 2" xfId="515"/>
    <cellStyle name="Normal 2 7 3" xfId="516"/>
    <cellStyle name="Normal 2 7_02VSAFAS-FBs" xfId="517"/>
    <cellStyle name="Normal 2 8" xfId="518"/>
    <cellStyle name="Normal 2 9" xfId="519"/>
    <cellStyle name="Normal 20" xfId="520"/>
    <cellStyle name="Normal 20 2" xfId="521"/>
    <cellStyle name="Normal 21" xfId="522"/>
    <cellStyle name="Normal 21 10" xfId="523"/>
    <cellStyle name="Normal 21 2" xfId="524"/>
    <cellStyle name="Normal 21 2 2" xfId="525"/>
    <cellStyle name="Normal 21 2 2 2" xfId="526"/>
    <cellStyle name="Normal 21 2 2 2 2" xfId="527"/>
    <cellStyle name="Normal 21 2 2 2 3" xfId="528"/>
    <cellStyle name="Normal 21 2 2 2_02VSAFAS-FBs" xfId="529"/>
    <cellStyle name="Normal 21 2 2 3" xfId="530"/>
    <cellStyle name="Normal 21 2 2 4" xfId="531"/>
    <cellStyle name="Normal 21 2 2 5" xfId="532"/>
    <cellStyle name="Normal 21 2 2 5 2" xfId="533"/>
    <cellStyle name="Normal 21 2 2 5_02VSAFAS-FBs" xfId="534"/>
    <cellStyle name="Normal 21 2 2_02VSAFAS-FBs" xfId="535"/>
    <cellStyle name="Normal 21 2 3" xfId="536"/>
    <cellStyle name="Normal 21 2 3 2" xfId="537"/>
    <cellStyle name="Normal 21 2 3 3" xfId="538"/>
    <cellStyle name="Normal 21 2 3_02VSAFAS-FBs" xfId="539"/>
    <cellStyle name="Normal 21 2 4" xfId="540"/>
    <cellStyle name="Normal 21 2 5" xfId="541"/>
    <cellStyle name="Normal 21 2 6" xfId="542"/>
    <cellStyle name="Normal 21 2 6 2" xfId="543"/>
    <cellStyle name="Normal 21 2 6_02VSAFAS-FBs" xfId="544"/>
    <cellStyle name="Normal 21 2_02VSAFAS-FBs" xfId="545"/>
    <cellStyle name="Normal 21 3" xfId="546"/>
    <cellStyle name="Normal 21 3 2" xfId="547"/>
    <cellStyle name="Normal 21 3 2 2" xfId="548"/>
    <cellStyle name="Normal 21 3 2 3" xfId="549"/>
    <cellStyle name="Normal 21 3 2_02VSAFAS-FBs" xfId="550"/>
    <cellStyle name="Normal 21 3 3" xfId="551"/>
    <cellStyle name="Normal 21 3 4" xfId="552"/>
    <cellStyle name="Normal 21 3 5" xfId="553"/>
    <cellStyle name="Normal 21 3_02VSAFAS-FBs" xfId="554"/>
    <cellStyle name="Normal 21 4" xfId="555"/>
    <cellStyle name="Normal 21 4 2" xfId="556"/>
    <cellStyle name="Normal 21 4 2 2" xfId="557"/>
    <cellStyle name="Normal 21 4 2 3" xfId="558"/>
    <cellStyle name="Normal 21 4 2_02VSAFAS-FBs" xfId="559"/>
    <cellStyle name="Normal 21 4 3" xfId="560"/>
    <cellStyle name="Normal 21 4 4" xfId="561"/>
    <cellStyle name="Normal 21 4_02VSAFAS-FBs" xfId="562"/>
    <cellStyle name="Normal 21 5" xfId="563"/>
    <cellStyle name="Normal 21 5 2" xfId="564"/>
    <cellStyle name="Normal 21 5 3" xfId="565"/>
    <cellStyle name="Normal 21 5 4" xfId="566"/>
    <cellStyle name="Normal 21 5_02VSAFAS-FBs" xfId="567"/>
    <cellStyle name="Normal 21 6" xfId="568"/>
    <cellStyle name="Normal 21 6 2" xfId="569"/>
    <cellStyle name="Normal 21 6 3" xfId="570"/>
    <cellStyle name="Normal 21 6 3 2" xfId="571"/>
    <cellStyle name="Normal 21 6 3_02VSAFAS-FBs" xfId="572"/>
    <cellStyle name="Normal 21 6 4" xfId="573"/>
    <cellStyle name="Normal 21 6 5" xfId="574"/>
    <cellStyle name="Normal 21 6_02VSAFAS-FBs" xfId="575"/>
    <cellStyle name="Normal 21 7" xfId="576"/>
    <cellStyle name="Normal 21 8" xfId="577"/>
    <cellStyle name="Normal 21 8 2" xfId="578"/>
    <cellStyle name="Normal 21 8_02VSAFAS-FBs" xfId="579"/>
    <cellStyle name="Normal 21 9" xfId="580"/>
    <cellStyle name="Normal 21_02VSAFAS-FBs" xfId="581"/>
    <cellStyle name="Normal 22" xfId="582"/>
    <cellStyle name="Normal 22 2" xfId="583"/>
    <cellStyle name="Normal 22_02VSAFAS-FBs" xfId="584"/>
    <cellStyle name="Normal 23" xfId="585"/>
    <cellStyle name="Normal 23 2" xfId="586"/>
    <cellStyle name="Normal 23 3" xfId="587"/>
    <cellStyle name="Normal 24" xfId="588"/>
    <cellStyle name="Normal 25" xfId="589"/>
    <cellStyle name="Normal 25 2" xfId="590"/>
    <cellStyle name="Normal 25_02VSAFAS-FBs" xfId="591"/>
    <cellStyle name="Normal 26" xfId="592"/>
    <cellStyle name="Normal 27" xfId="593"/>
    <cellStyle name="Normal 28" xfId="594"/>
    <cellStyle name="Normal 3" xfId="595"/>
    <cellStyle name="Normal 3 2" xfId="596"/>
    <cellStyle name="Normal 3 3" xfId="597"/>
    <cellStyle name="Normal 3 3 2" xfId="598"/>
    <cellStyle name="Normal 4" xfId="599"/>
    <cellStyle name="Normal 4 2" xfId="600"/>
    <cellStyle name="Normal 4 3" xfId="601"/>
    <cellStyle name="Normal 5" xfId="602"/>
    <cellStyle name="Normal 5 2" xfId="603"/>
    <cellStyle name="Normal 5 3" xfId="604"/>
    <cellStyle name="Normal 6" xfId="605"/>
    <cellStyle name="Normal 6 2" xfId="606"/>
    <cellStyle name="Normal 6 3" xfId="607"/>
    <cellStyle name="Normal 7" xfId="608"/>
    <cellStyle name="Normal 7 2" xfId="609"/>
    <cellStyle name="Normal 7 3" xfId="610"/>
    <cellStyle name="Normal 8" xfId="611"/>
    <cellStyle name="Normal 8 2" xfId="612"/>
    <cellStyle name="Normal 8 3" xfId="613"/>
    <cellStyle name="Normal 9" xfId="614"/>
    <cellStyle name="Normal 9 2" xfId="615"/>
    <cellStyle name="Normal 9 3" xfId="616"/>
    <cellStyle name="Note 2" xfId="617"/>
    <cellStyle name="Note 2 2" xfId="618"/>
    <cellStyle name="Note 2 3" xfId="619"/>
    <cellStyle name="Note 3" xfId="620"/>
    <cellStyle name="Note 3 2" xfId="621"/>
    <cellStyle name="Note 3 3" xfId="622"/>
    <cellStyle name="Note 4" xfId="623"/>
    <cellStyle name="Note 4 2" xfId="624"/>
    <cellStyle name="Note 4 3" xfId="625"/>
    <cellStyle name="Note 5" xfId="626"/>
    <cellStyle name="Note 5 2" xfId="627"/>
    <cellStyle name="Note 5 3" xfId="628"/>
    <cellStyle name="Note 6" xfId="629"/>
    <cellStyle name="Note 6 2" xfId="630"/>
    <cellStyle name="Note 6 3" xfId="631"/>
    <cellStyle name="Note 7" xfId="632"/>
    <cellStyle name="Note 7 2" xfId="633"/>
    <cellStyle name="Note 7 3" xfId="634"/>
    <cellStyle name="Note 8" xfId="635"/>
    <cellStyle name="Note 8 2" xfId="636"/>
    <cellStyle name="Note 8 3" xfId="637"/>
    <cellStyle name="Note 9" xfId="638"/>
    <cellStyle name="Note 9 2" xfId="639"/>
    <cellStyle name="Note 9 3" xfId="640"/>
    <cellStyle name="Output 2" xfId="641"/>
    <cellStyle name="Output 3" xfId="642"/>
    <cellStyle name="Output 4" xfId="643"/>
    <cellStyle name="Output 5" xfId="644"/>
    <cellStyle name="Output 6" xfId="645"/>
    <cellStyle name="Output 7" xfId="646"/>
    <cellStyle name="Output 8" xfId="647"/>
    <cellStyle name="Output 9" xfId="648"/>
    <cellStyle name="Paprastas_2009_06_PARAISKA_skatinamuju_paslaugu" xfId="649"/>
    <cellStyle name="Paryškinimas 1" xfId="650"/>
    <cellStyle name="Paryškinimas 2" xfId="651"/>
    <cellStyle name="Paryškinimas 3" xfId="652"/>
    <cellStyle name="Paryškinimas 4" xfId="653"/>
    <cellStyle name="Paryškinimas 5" xfId="654"/>
    <cellStyle name="Paryškinimas 6" xfId="655"/>
    <cellStyle name="Pastaba" xfId="656"/>
    <cellStyle name="Pavadinimas" xfId="657"/>
    <cellStyle name="Percent" xfId="658"/>
    <cellStyle name="SAPBEXaggData" xfId="659"/>
    <cellStyle name="SAPBEXaggData 2" xfId="660"/>
    <cellStyle name="SAPBEXaggDataEmph" xfId="661"/>
    <cellStyle name="SAPBEXaggItem" xfId="662"/>
    <cellStyle name="SAPBEXaggItem 2" xfId="663"/>
    <cellStyle name="SAPBEXaggItemX" xfId="664"/>
    <cellStyle name="SAPBEXchaText" xfId="665"/>
    <cellStyle name="SAPBEXchaText 2" xfId="666"/>
    <cellStyle name="SAPBEXexcBad7" xfId="667"/>
    <cellStyle name="SAPBEXexcBad7 2" xfId="668"/>
    <cellStyle name="SAPBEXexcBad8" xfId="669"/>
    <cellStyle name="SAPBEXexcBad8 2" xfId="670"/>
    <cellStyle name="SAPBEXexcBad9" xfId="671"/>
    <cellStyle name="SAPBEXexcBad9 2" xfId="672"/>
    <cellStyle name="SAPBEXexcCritical4" xfId="673"/>
    <cellStyle name="SAPBEXexcCritical4 2" xfId="674"/>
    <cellStyle name="SAPBEXexcCritical5" xfId="675"/>
    <cellStyle name="SAPBEXexcCritical5 2" xfId="676"/>
    <cellStyle name="SAPBEXexcCritical6" xfId="677"/>
    <cellStyle name="SAPBEXexcCritical6 2" xfId="678"/>
    <cellStyle name="SAPBEXexcGood1" xfId="679"/>
    <cellStyle name="SAPBEXexcGood1 2" xfId="680"/>
    <cellStyle name="SAPBEXexcGood2" xfId="681"/>
    <cellStyle name="SAPBEXexcGood2 2" xfId="682"/>
    <cellStyle name="SAPBEXexcGood3" xfId="683"/>
    <cellStyle name="SAPBEXexcGood3 2" xfId="684"/>
    <cellStyle name="SAPBEXfilterDrill" xfId="685"/>
    <cellStyle name="SAPBEXfilterDrill 2" xfId="686"/>
    <cellStyle name="SAPBEXfilterItem" xfId="687"/>
    <cellStyle name="SAPBEXfilterItem 2" xfId="688"/>
    <cellStyle name="SAPBEXfilterText" xfId="689"/>
    <cellStyle name="SAPBEXfilterText 2" xfId="690"/>
    <cellStyle name="SAPBEXformats" xfId="691"/>
    <cellStyle name="SAPBEXformats 2" xfId="692"/>
    <cellStyle name="SAPBEXheaderItem" xfId="693"/>
    <cellStyle name="SAPBEXheaderItem 2" xfId="694"/>
    <cellStyle name="SAPBEXheaderText" xfId="695"/>
    <cellStyle name="SAPBEXheaderText 2" xfId="696"/>
    <cellStyle name="SAPBEXHLevel0" xfId="697"/>
    <cellStyle name="SAPBEXHLevel0 2" xfId="698"/>
    <cellStyle name="SAPBEXHLevel0X" xfId="699"/>
    <cellStyle name="SAPBEXHLevel0X 2" xfId="700"/>
    <cellStyle name="SAPBEXHLevel0X 3" xfId="701"/>
    <cellStyle name="SAPBEXHLevel1" xfId="702"/>
    <cellStyle name="SAPBEXHLevel1 2" xfId="703"/>
    <cellStyle name="SAPBEXHLevel1X" xfId="704"/>
    <cellStyle name="SAPBEXHLevel1X 2" xfId="705"/>
    <cellStyle name="SAPBEXHLevel1X 3" xfId="706"/>
    <cellStyle name="SAPBEXHLevel2" xfId="707"/>
    <cellStyle name="SAPBEXHLevel2 2" xfId="708"/>
    <cellStyle name="SAPBEXHLevel2X" xfId="709"/>
    <cellStyle name="SAPBEXHLevel2X 2" xfId="710"/>
    <cellStyle name="SAPBEXHLevel2X 3" xfId="711"/>
    <cellStyle name="SAPBEXHLevel3" xfId="712"/>
    <cellStyle name="SAPBEXHLevel3 2" xfId="713"/>
    <cellStyle name="SAPBEXHLevel3X" xfId="714"/>
    <cellStyle name="SAPBEXHLevel3X 2" xfId="715"/>
    <cellStyle name="SAPBEXHLevel3X 3" xfId="716"/>
    <cellStyle name="SAPBEXinputData" xfId="717"/>
    <cellStyle name="SAPBEXinputData 2" xfId="718"/>
    <cellStyle name="SAPBEXinputData 3" xfId="719"/>
    <cellStyle name="SAPBEXItemHeader" xfId="720"/>
    <cellStyle name="SAPBEXresData" xfId="721"/>
    <cellStyle name="SAPBEXresDataEmph" xfId="722"/>
    <cellStyle name="SAPBEXresItem" xfId="723"/>
    <cellStyle name="SAPBEXresItemX" xfId="724"/>
    <cellStyle name="SAPBEXstdData" xfId="725"/>
    <cellStyle name="SAPBEXstdData 2" xfId="726"/>
    <cellStyle name="SAPBEXstdDataEmph" xfId="727"/>
    <cellStyle name="SAPBEXstdItem" xfId="728"/>
    <cellStyle name="SAPBEXstdItem 2" xfId="729"/>
    <cellStyle name="SAPBEXstdItemX" xfId="730"/>
    <cellStyle name="SAPBEXtitle" xfId="731"/>
    <cellStyle name="SAPBEXunassignedItem" xfId="732"/>
    <cellStyle name="SAPBEXunassignedItem 2" xfId="733"/>
    <cellStyle name="SAPBEXundefined" xfId="734"/>
    <cellStyle name="Sheet Title" xfId="735"/>
    <cellStyle name="Skaičiavimas" xfId="736"/>
    <cellStyle name="STYL1 - Style1" xfId="737"/>
    <cellStyle name="STYL1 - Style1 2" xfId="738"/>
    <cellStyle name="STYL1 - Style1 3" xfId="739"/>
    <cellStyle name="Suma" xfId="740"/>
    <cellStyle name="Susietas langelis" xfId="741"/>
    <cellStyle name="Table Heading" xfId="742"/>
    <cellStyle name="Tikrinimo langelis" xfId="743"/>
    <cellStyle name="Total 2" xfId="744"/>
    <cellStyle name="Total 3" xfId="745"/>
    <cellStyle name="Total 4" xfId="746"/>
    <cellStyle name="Total 5" xfId="747"/>
    <cellStyle name="Total 6" xfId="748"/>
    <cellStyle name="Total 7" xfId="749"/>
    <cellStyle name="Total 8" xfId="750"/>
    <cellStyle name="Total 9" xfId="751"/>
    <cellStyle name="Currency" xfId="752"/>
    <cellStyle name="Currency [0]" xfId="753"/>
    <cellStyle name="Warning Text 2" xfId="754"/>
    <cellStyle name="Warning Text 3" xfId="755"/>
    <cellStyle name="Warning Text 4" xfId="756"/>
    <cellStyle name="Warning Text 5" xfId="757"/>
    <cellStyle name="Warning Text 6" xfId="758"/>
    <cellStyle name="Warning Text 7" xfId="759"/>
    <cellStyle name="Warning Text 8" xfId="760"/>
    <cellStyle name="Warning Text 9" xfId="761"/>
    <cellStyle name="Обычный_FAS_primary docs_MM_SD" xfId="76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2015-07-29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1771650</xdr:colOff>
      <xdr:row>14</xdr:row>
      <xdr:rowOff>104775</xdr:rowOff>
    </xdr:from>
    <xdr:to>
      <xdr:col>3</xdr:col>
      <xdr:colOff>3143250</xdr:colOff>
      <xdr:row>16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69557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2015-XX-XX</a:t>
          </a:r>
        </a:p>
      </xdr:txBody>
    </xdr:sp>
    <xdr:clientData/>
  </xdr:twoCellAnchor>
  <xdr:twoCellAnchor>
    <xdr:from>
      <xdr:col>3</xdr:col>
      <xdr:colOff>3352800</xdr:colOff>
      <xdr:row>14</xdr:row>
      <xdr:rowOff>104775</xdr:rowOff>
    </xdr:from>
    <xdr:to>
      <xdr:col>3</xdr:col>
      <xdr:colOff>3800475</xdr:colOff>
      <xdr:row>16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14825" y="2695575"/>
          <a:ext cx="447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247650</xdr:colOff>
      <xdr:row>6</xdr:row>
      <xdr:rowOff>38100</xdr:rowOff>
    </xdr:from>
    <xdr:to>
      <xdr:col>5</xdr:col>
      <xdr:colOff>381000</xdr:colOff>
      <xdr:row>7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09675" y="1009650"/>
          <a:ext cx="4610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Valstybinio Kernavės kultūrinio rezervato direkcija</a:t>
          </a:r>
        </a:p>
      </xdr:txBody>
    </xdr:sp>
    <xdr:clientData/>
  </xdr:twoCellAnchor>
  <xdr:twoCellAnchor>
    <xdr:from>
      <xdr:col>0</xdr:col>
      <xdr:colOff>514350</xdr:colOff>
      <xdr:row>8</xdr:row>
      <xdr:rowOff>38100</xdr:rowOff>
    </xdr:from>
    <xdr:to>
      <xdr:col>6</xdr:col>
      <xdr:colOff>257175</xdr:colOff>
      <xdr:row>9</xdr:row>
      <xdr:rowOff>142875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14350" y="1457325"/>
          <a:ext cx="6134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190757417,   Kerniaus 4a, Kernavės miestelis, Širvintų rajonas</a:t>
          </a:r>
        </a:p>
      </xdr:txBody>
    </xdr:sp>
    <xdr:clientData/>
  </xdr:twoCellAnchor>
  <xdr:twoCellAnchor>
    <xdr:from>
      <xdr:col>5</xdr:col>
      <xdr:colOff>95250</xdr:colOff>
      <xdr:row>95</xdr:row>
      <xdr:rowOff>66675</xdr:rowOff>
    </xdr:from>
    <xdr:to>
      <xdr:col>6</xdr:col>
      <xdr:colOff>866775</xdr:colOff>
      <xdr:row>96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5534025" y="166306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Saulius Vadišis</a:t>
          </a:r>
        </a:p>
      </xdr:txBody>
    </xdr:sp>
    <xdr:clientData/>
  </xdr:twoCellAnchor>
  <xdr:twoCellAnchor>
    <xdr:from>
      <xdr:col>1</xdr:col>
      <xdr:colOff>95250</xdr:colOff>
      <xdr:row>95</xdr:row>
      <xdr:rowOff>66675</xdr:rowOff>
    </xdr:from>
    <xdr:to>
      <xdr:col>3</xdr:col>
      <xdr:colOff>3829050</xdr:colOff>
      <xdr:row>96</xdr:row>
      <xdr:rowOff>38100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66750" y="166306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Direktorius</a:t>
          </a:r>
        </a:p>
      </xdr:txBody>
    </xdr:sp>
    <xdr:clientData/>
  </xdr:twoCellAnchor>
  <xdr:twoCellAnchor>
    <xdr:from>
      <xdr:col>5</xdr:col>
      <xdr:colOff>95250</xdr:colOff>
      <xdr:row>98</xdr:row>
      <xdr:rowOff>66675</xdr:rowOff>
    </xdr:from>
    <xdr:to>
      <xdr:col>6</xdr:col>
      <xdr:colOff>866775</xdr:colOff>
      <xdr:row>99</xdr:row>
      <xdr:rowOff>47625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534025" y="17278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Marijona Jurkevičienė</a:t>
          </a:r>
        </a:p>
      </xdr:txBody>
    </xdr:sp>
    <xdr:clientData/>
  </xdr:twoCellAnchor>
  <xdr:twoCellAnchor>
    <xdr:from>
      <xdr:col>1</xdr:col>
      <xdr:colOff>95250</xdr:colOff>
      <xdr:row>98</xdr:row>
      <xdr:rowOff>66675</xdr:rowOff>
    </xdr:from>
    <xdr:to>
      <xdr:col>3</xdr:col>
      <xdr:colOff>3829050</xdr:colOff>
      <xdr:row>99</xdr:row>
      <xdr:rowOff>38100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6750" y="17278350"/>
          <a:ext cx="412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Vyriausioji finansininkė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0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35"/>
      <c r="G2" s="135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 customHeight="1">
      <c r="A14" s="124" t="str">
        <f>"PAGAL  "&amp;LEFT(A18,4)&amp;"  M.  "&amp;CHOOSE(RIGHT(A18,2),"SAUSIO","VASARIO","KOVO","BALANDŽIO","GEGUŽĖS","BIRŽELIO","LIEPOS","RUGPJŪČIO","RUGSĖJO","SPALIO","LAPKRIČIO","GRUODŽIO")&amp;"  "&amp;CHOOSE(RIGHT(A18,2),31,IF(LEFT(A18,4)/4-INT(LEFT(A18,4)/4)&gt;0,28,29),31,30,31,30,31,31,30,31,30,31)&amp;"  D.  DUOMENIS"</f>
        <v>PAGAL  2015  M.  BIRŽELIO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2">
        <v>201506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v>6137088.77</v>
      </c>
      <c r="G20" s="103">
        <v>6071904.58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v>1723.24</v>
      </c>
      <c r="G21" s="104">
        <v>2076.7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>
        <v>0</v>
      </c>
      <c r="G22" s="105">
        <v>0</v>
      </c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>
        <v>1723.24</v>
      </c>
      <c r="G23" s="105">
        <v>2076.7</v>
      </c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>
        <v>0</v>
      </c>
      <c r="G24" s="105">
        <v>0</v>
      </c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>
        <v>0</v>
      </c>
      <c r="G25" s="105">
        <v>0</v>
      </c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>
        <v>0</v>
      </c>
      <c r="G26" s="105"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v>6135365.53</v>
      </c>
      <c r="G27" s="104">
        <v>6069827.88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>
        <v>220980.07</v>
      </c>
      <c r="G28" s="105">
        <v>220980.07</v>
      </c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>
        <v>3943283.84</v>
      </c>
      <c r="G29" s="105">
        <v>3962451.32</v>
      </c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>
        <v>265736.29</v>
      </c>
      <c r="G30" s="105">
        <v>275787.85</v>
      </c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>
        <v>0</v>
      </c>
      <c r="G31" s="105">
        <v>0</v>
      </c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>
        <v>16548.24</v>
      </c>
      <c r="G32" s="105">
        <v>19320.61</v>
      </c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>
        <v>12770.29</v>
      </c>
      <c r="G33" s="105">
        <v>15749.29</v>
      </c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>
        <v>278088.53</v>
      </c>
      <c r="G34" s="105">
        <v>255903.9</v>
      </c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>
        <v>325079.29</v>
      </c>
      <c r="G35" s="105">
        <v>349063.35</v>
      </c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>
        <v>15415.54</v>
      </c>
      <c r="G36" s="105">
        <v>17161.24</v>
      </c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>
        <v>1057463.44</v>
      </c>
      <c r="G37" s="105">
        <v>953410.25</v>
      </c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>
        <v>0</v>
      </c>
      <c r="G38" s="105">
        <v>0</v>
      </c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>
        <v>0</v>
      </c>
      <c r="G39" s="105">
        <v>0</v>
      </c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5">
        <v>0</v>
      </c>
      <c r="G40" s="105"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v>130230.49</v>
      </c>
      <c r="G41" s="103">
        <v>65442.97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v>10390.29</v>
      </c>
      <c r="G42" s="104">
        <v>8142.57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>
        <v>0</v>
      </c>
      <c r="G43" s="105">
        <v>0</v>
      </c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>
        <v>10326.97</v>
      </c>
      <c r="G44" s="105">
        <v>8040.61</v>
      </c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>
        <v>0</v>
      </c>
      <c r="G45" s="105">
        <v>0</v>
      </c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>
        <v>63.32</v>
      </c>
      <c r="G46" s="105">
        <v>101.96</v>
      </c>
    </row>
    <row r="47" spans="1:7" s="12" customFormat="1" ht="12.75" customHeight="1">
      <c r="A47" s="18" t="s">
        <v>88</v>
      </c>
      <c r="B47" s="25"/>
      <c r="C47" s="147" t="s">
        <v>180</v>
      </c>
      <c r="D47" s="148"/>
      <c r="E47" s="97"/>
      <c r="F47" s="105">
        <v>0</v>
      </c>
      <c r="G47" s="105">
        <v>0</v>
      </c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>
        <v>2986.58</v>
      </c>
      <c r="G48" s="105">
        <v>2974.01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v>91595.74</v>
      </c>
      <c r="G49" s="104">
        <v>39996.86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5">
        <v>0</v>
      </c>
      <c r="G50" s="105">
        <v>0</v>
      </c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5">
        <v>0</v>
      </c>
      <c r="G51" s="105">
        <v>0</v>
      </c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>
        <v>30228.68</v>
      </c>
      <c r="G52" s="105">
        <v>641.36</v>
      </c>
    </row>
    <row r="53" spans="1:7" s="12" customFormat="1" ht="12.75" customHeight="1">
      <c r="A53" s="18" t="s">
        <v>41</v>
      </c>
      <c r="B53" s="25"/>
      <c r="C53" s="147" t="s">
        <v>185</v>
      </c>
      <c r="D53" s="149"/>
      <c r="E53" s="100"/>
      <c r="F53" s="105">
        <v>697.9</v>
      </c>
      <c r="G53" s="105">
        <v>0</v>
      </c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>
        <v>60669.16</v>
      </c>
      <c r="G54" s="105">
        <v>39355.5</v>
      </c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>
        <v>0</v>
      </c>
      <c r="G55" s="105">
        <v>0</v>
      </c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>
        <v>0</v>
      </c>
      <c r="G56" s="105">
        <v>0</v>
      </c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>
        <v>25257.88</v>
      </c>
      <c r="G57" s="105">
        <v>14329.53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v>6267319.26</v>
      </c>
      <c r="G58" s="103">
        <v>6137347.55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v>5840642.57</v>
      </c>
      <c r="G59" s="103">
        <v>5777842.99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>
        <v>4730405.85</v>
      </c>
      <c r="G60" s="105">
        <v>4779183.64</v>
      </c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5">
        <v>0</v>
      </c>
      <c r="G61" s="105">
        <v>0</v>
      </c>
    </row>
    <row r="62" spans="1:7" s="12" customFormat="1" ht="12.75" customHeight="1">
      <c r="A62" s="29" t="s">
        <v>37</v>
      </c>
      <c r="B62" s="113" t="s">
        <v>192</v>
      </c>
      <c r="C62" s="114"/>
      <c r="D62" s="115"/>
      <c r="E62" s="29"/>
      <c r="F62" s="105">
        <v>1065742.4</v>
      </c>
      <c r="G62" s="105">
        <v>959579.85</v>
      </c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>
        <v>44494.32</v>
      </c>
      <c r="G63" s="105">
        <v>39079.5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v>74303.38</v>
      </c>
      <c r="G64" s="103">
        <v>28138.07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v>0</v>
      </c>
      <c r="G65" s="104">
        <v>0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>
        <v>0</v>
      </c>
      <c r="G66" s="105">
        <v>0</v>
      </c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>
        <v>0</v>
      </c>
      <c r="G67" s="105">
        <v>0</v>
      </c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>
        <v>0</v>
      </c>
      <c r="G68" s="105">
        <v>0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v>74303.38</v>
      </c>
      <c r="G69" s="104">
        <v>28138.07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>
        <v>0</v>
      </c>
      <c r="G70" s="105">
        <v>0</v>
      </c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>
        <v>0</v>
      </c>
      <c r="G71" s="105">
        <v>0</v>
      </c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>
        <v>0</v>
      </c>
      <c r="G72" s="105">
        <v>0</v>
      </c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>
        <v>0</v>
      </c>
      <c r="G73" s="105">
        <v>0</v>
      </c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>
        <v>0</v>
      </c>
      <c r="G74" s="105"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v>0</v>
      </c>
      <c r="G75" s="104"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>
        <v>0</v>
      </c>
      <c r="G76" s="105">
        <v>0</v>
      </c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>
        <v>0</v>
      </c>
      <c r="G77" s="105">
        <v>0</v>
      </c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>
        <v>0</v>
      </c>
      <c r="G78" s="105">
        <v>0</v>
      </c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>
        <v>0</v>
      </c>
      <c r="G79" s="105">
        <v>0</v>
      </c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>
        <v>37833.31</v>
      </c>
      <c r="G80" s="105">
        <v>549.41</v>
      </c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>
        <v>0</v>
      </c>
      <c r="G81" s="105">
        <v>0</v>
      </c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>
        <v>36470.07</v>
      </c>
      <c r="G82" s="105">
        <v>27588.66</v>
      </c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>
        <v>0</v>
      </c>
      <c r="G83" s="105"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v>352373.31</v>
      </c>
      <c r="G84" s="103">
        <v>331366.49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>
        <v>0</v>
      </c>
      <c r="G85" s="105"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v>305511.76</v>
      </c>
      <c r="G86" s="104">
        <v>285412.13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>
        <v>305511.76</v>
      </c>
      <c r="G87" s="105">
        <v>285412.13</v>
      </c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>
        <v>0</v>
      </c>
      <c r="G88" s="105">
        <v>0</v>
      </c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>
        <v>0</v>
      </c>
      <c r="G89" s="105"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v>46861.55</v>
      </c>
      <c r="G90" s="104">
        <v>45954.36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>
        <v>907.19</v>
      </c>
      <c r="G91" s="105">
        <v>340.01</v>
      </c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>
        <v>45954.36</v>
      </c>
      <c r="G92" s="105">
        <v>45614.35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v>0</v>
      </c>
      <c r="G93" s="105">
        <v>0</v>
      </c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v>6267319.26</v>
      </c>
      <c r="G94" s="103">
        <v>6137347.55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  <row r="117" s="12" customFormat="1" ht="12.75">
      <c r="E117" s="41"/>
    </row>
    <row r="118" s="12" customFormat="1" ht="12.75">
      <c r="E118" s="41"/>
    </row>
    <row r="119" s="12" customFormat="1" ht="12.75">
      <c r="E119" s="41"/>
    </row>
    <row r="120" s="12" customFormat="1" ht="12.75">
      <c r="E120" s="41"/>
    </row>
  </sheetData>
  <sheetProtection/>
  <mergeCells count="26">
    <mergeCell ref="B99:D99"/>
    <mergeCell ref="F99:G99"/>
    <mergeCell ref="B100:D100"/>
    <mergeCell ref="F100:G100"/>
    <mergeCell ref="D18:G18"/>
    <mergeCell ref="B19:D19"/>
    <mergeCell ref="B97:D97"/>
    <mergeCell ref="F97:G97"/>
    <mergeCell ref="C47:D47"/>
    <mergeCell ref="C53:D53"/>
    <mergeCell ref="A8:G8"/>
    <mergeCell ref="A9:G9"/>
    <mergeCell ref="E2:G2"/>
    <mergeCell ref="E3:G3"/>
    <mergeCell ref="A5:G6"/>
    <mergeCell ref="A7:G7"/>
    <mergeCell ref="B96:D96"/>
    <mergeCell ref="F96:G96"/>
    <mergeCell ref="B62:D62"/>
    <mergeCell ref="B94:D94"/>
    <mergeCell ref="A10:G11"/>
    <mergeCell ref="A12:E12"/>
    <mergeCell ref="A13:G13"/>
    <mergeCell ref="A14:G14"/>
    <mergeCell ref="A16:G16"/>
    <mergeCell ref="A17:G17"/>
  </mergeCells>
  <conditionalFormatting sqref="F20:G83">
    <cfRule type="cellIs" priority="1" dxfId="0" operator="lessThan" stopIfTrue="1">
      <formula>0</formula>
    </cfRule>
  </conditionalFormatting>
  <printOptions horizontalCentered="1"/>
  <pageMargins left="0.44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116"/>
  <sheetViews>
    <sheetView showGridLines="0" showZeros="0" tabSelected="1" zoomScaleSheetLayoutView="100" zoomScalePageLayoutView="0" workbookViewId="0" topLeftCell="A1">
      <selection activeCell="I92" sqref="I9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35"/>
      <c r="G2" s="135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>
      <c r="A14" s="124" t="str">
        <f>'02S02P_1'!A14:G14</f>
        <v>PAGAL  2015  M.  BIRŽELIO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1">
        <f>'02S02P_1'!A18</f>
        <v>201506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6137088.77</v>
      </c>
      <c r="G20" s="103">
        <f>G21+G27+G38+G39</f>
        <v>6071904.58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109" t="s">
        <v>222</v>
      </c>
      <c r="F21" s="104">
        <f>SUM(F22:F26)</f>
        <v>1723.24</v>
      </c>
      <c r="G21" s="104">
        <f>SUM(G22:G26)</f>
        <v>2076.7</v>
      </c>
    </row>
    <row r="22" spans="1:7" s="12" customFormat="1" ht="12.75" customHeight="1">
      <c r="A22" s="23" t="s">
        <v>11</v>
      </c>
      <c r="B22" s="7"/>
      <c r="C22" s="42" t="s">
        <v>12</v>
      </c>
      <c r="D22" s="24"/>
      <c r="E22" s="96"/>
      <c r="F22" s="105">
        <f>ROUND('02S02P_1'!F22,2)+ROUND('02S02P_2'!F22,2)</f>
        <v>0</v>
      </c>
      <c r="G22" s="105">
        <f>ROUND('02S02P_1'!G22,2)+ROUND('02S02P_2'!G22,2)</f>
        <v>0</v>
      </c>
    </row>
    <row r="23" spans="1:7" s="12" customFormat="1" ht="12.75" customHeight="1">
      <c r="A23" s="23" t="s">
        <v>13</v>
      </c>
      <c r="B23" s="7"/>
      <c r="C23" s="42" t="s">
        <v>115</v>
      </c>
      <c r="D23" s="28"/>
      <c r="E23" s="97"/>
      <c r="F23" s="105">
        <f>ROUND('02S02P_1'!F23,2)+ROUND('02S02P_2'!F23,2)</f>
        <v>1723.24</v>
      </c>
      <c r="G23" s="105">
        <f>ROUND('02S02P_1'!G23,2)+ROUND('02S02P_2'!G23,2)</f>
        <v>2076.7</v>
      </c>
    </row>
    <row r="24" spans="1:7" s="12" customFormat="1" ht="12.75" customHeight="1">
      <c r="A24" s="23" t="s">
        <v>14</v>
      </c>
      <c r="B24" s="7"/>
      <c r="C24" s="42" t="s">
        <v>15</v>
      </c>
      <c r="D24" s="28"/>
      <c r="E24" s="97"/>
      <c r="F24" s="105">
        <f>ROUND('02S02P_1'!F24,2)+ROUND('02S02P_2'!F24,2)</f>
        <v>0</v>
      </c>
      <c r="G24" s="105">
        <f>ROUND('02S02P_1'!G24,2)+ROUND('02S02P_2'!G24,2)</f>
        <v>0</v>
      </c>
    </row>
    <row r="25" spans="1:7" s="12" customFormat="1" ht="12.75" customHeight="1">
      <c r="A25" s="23" t="s">
        <v>16</v>
      </c>
      <c r="B25" s="7"/>
      <c r="C25" s="42" t="s">
        <v>121</v>
      </c>
      <c r="D25" s="28"/>
      <c r="E25" s="29"/>
      <c r="F25" s="105">
        <f>ROUND('02S02P_1'!F25,2)+ROUND('02S02P_2'!F25,2)</f>
        <v>0</v>
      </c>
      <c r="G25" s="105">
        <f>ROUND('02S02P_1'!G25,2)+ROUND('02S02P_2'!G25,2)</f>
        <v>0</v>
      </c>
    </row>
    <row r="26" spans="1:7" s="12" customFormat="1" ht="12.75" customHeight="1">
      <c r="A26" s="23" t="s">
        <v>88</v>
      </c>
      <c r="B26" s="7"/>
      <c r="C26" s="42" t="s">
        <v>126</v>
      </c>
      <c r="D26" s="28"/>
      <c r="E26" s="29"/>
      <c r="F26" s="105">
        <f>ROUND('02S02P_1'!F26,2)+ROUND('02S02P_2'!F26,2)</f>
        <v>0</v>
      </c>
      <c r="G26" s="105">
        <f>ROUND('02S02P_1'!G26,2)+ROUND('02S02P_2'!G26,2)</f>
        <v>0</v>
      </c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110" t="s">
        <v>224</v>
      </c>
      <c r="F27" s="104">
        <f>SUM(F28:F37)</f>
        <v>6135365.529999999</v>
      </c>
      <c r="G27" s="104">
        <f>SUM(G28:G37)</f>
        <v>6069827.88</v>
      </c>
    </row>
    <row r="28" spans="1:7" s="12" customFormat="1" ht="12.75" customHeight="1">
      <c r="A28" s="23" t="s">
        <v>19</v>
      </c>
      <c r="B28" s="7"/>
      <c r="C28" s="42" t="s">
        <v>20</v>
      </c>
      <c r="D28" s="28"/>
      <c r="E28" s="97"/>
      <c r="F28" s="105">
        <f>ROUND('02S02P_1'!F28,2)+ROUND('02S02P_2'!F28,2)</f>
        <v>220980.07</v>
      </c>
      <c r="G28" s="105">
        <f>ROUND('02S02P_1'!G28,2)+ROUND('02S02P_2'!G28,2)</f>
        <v>220980.07</v>
      </c>
    </row>
    <row r="29" spans="1:7" s="12" customFormat="1" ht="12.75" customHeight="1">
      <c r="A29" s="23" t="s">
        <v>21</v>
      </c>
      <c r="B29" s="7"/>
      <c r="C29" s="42" t="s">
        <v>22</v>
      </c>
      <c r="D29" s="28"/>
      <c r="E29" s="97"/>
      <c r="F29" s="105">
        <f>ROUND('02S02P_1'!F29,2)+ROUND('02S02P_2'!F29,2)</f>
        <v>3943283.84</v>
      </c>
      <c r="G29" s="105">
        <f>ROUND('02S02P_1'!G29,2)+ROUND('02S02P_2'!G29,2)</f>
        <v>3962451.32</v>
      </c>
    </row>
    <row r="30" spans="1:7" s="12" customFormat="1" ht="12.75" customHeight="1">
      <c r="A30" s="23" t="s">
        <v>23</v>
      </c>
      <c r="B30" s="7"/>
      <c r="C30" s="42" t="s">
        <v>24</v>
      </c>
      <c r="D30" s="28"/>
      <c r="E30" s="97"/>
      <c r="F30" s="105">
        <f>ROUND('02S02P_1'!F30,2)+ROUND('02S02P_2'!F30,2)</f>
        <v>265736.29</v>
      </c>
      <c r="G30" s="105">
        <f>ROUND('02S02P_1'!G30,2)+ROUND('02S02P_2'!G30,2)</f>
        <v>275787.85</v>
      </c>
    </row>
    <row r="31" spans="1:7" s="12" customFormat="1" ht="12.75" customHeight="1">
      <c r="A31" s="23" t="s">
        <v>25</v>
      </c>
      <c r="B31" s="7"/>
      <c r="C31" s="42" t="s">
        <v>26</v>
      </c>
      <c r="D31" s="28"/>
      <c r="E31" s="97"/>
      <c r="F31" s="105">
        <f>ROUND('02S02P_1'!F31,2)+ROUND('02S02P_2'!F31,2)</f>
        <v>0</v>
      </c>
      <c r="G31" s="105">
        <f>ROUND('02S02P_1'!G31,2)+ROUND('02S02P_2'!G31,2)</f>
        <v>0</v>
      </c>
    </row>
    <row r="32" spans="1:7" s="12" customFormat="1" ht="12.75" customHeight="1">
      <c r="A32" s="23" t="s">
        <v>27</v>
      </c>
      <c r="B32" s="7"/>
      <c r="C32" s="42" t="s">
        <v>28</v>
      </c>
      <c r="D32" s="28"/>
      <c r="E32" s="97"/>
      <c r="F32" s="105">
        <f>ROUND('02S02P_1'!F32,2)+ROUND('02S02P_2'!F32,2)</f>
        <v>16548.24</v>
      </c>
      <c r="G32" s="105">
        <f>ROUND('02S02P_1'!G32,2)+ROUND('02S02P_2'!G32,2)</f>
        <v>19320.61</v>
      </c>
    </row>
    <row r="33" spans="1:7" s="12" customFormat="1" ht="12.75" customHeight="1">
      <c r="A33" s="23" t="s">
        <v>29</v>
      </c>
      <c r="B33" s="7"/>
      <c r="C33" s="42" t="s">
        <v>30</v>
      </c>
      <c r="D33" s="28"/>
      <c r="E33" s="97"/>
      <c r="F33" s="105">
        <f>ROUND('02S02P_1'!F33,2)+ROUND('02S02P_2'!F33,2)</f>
        <v>12770.29</v>
      </c>
      <c r="G33" s="105">
        <f>ROUND('02S02P_1'!G33,2)+ROUND('02S02P_2'!G33,2)</f>
        <v>15749.29</v>
      </c>
    </row>
    <row r="34" spans="1:7" s="12" customFormat="1" ht="12.75" customHeight="1">
      <c r="A34" s="23" t="s">
        <v>31</v>
      </c>
      <c r="B34" s="7"/>
      <c r="C34" s="42" t="s">
        <v>32</v>
      </c>
      <c r="D34" s="28"/>
      <c r="E34" s="97"/>
      <c r="F34" s="105">
        <f>ROUND('02S02P_1'!F34,2)+ROUND('02S02P_2'!F34,2)</f>
        <v>278088.53</v>
      </c>
      <c r="G34" s="105">
        <f>ROUND('02S02P_1'!G34,2)+ROUND('02S02P_2'!G34,2)</f>
        <v>255903.9</v>
      </c>
    </row>
    <row r="35" spans="1:7" s="12" customFormat="1" ht="12.75" customHeight="1">
      <c r="A35" s="23" t="s">
        <v>33</v>
      </c>
      <c r="B35" s="7"/>
      <c r="C35" s="42" t="s">
        <v>34</v>
      </c>
      <c r="D35" s="28"/>
      <c r="E35" s="97"/>
      <c r="F35" s="105">
        <f>ROUND('02S02P_1'!F35,2)+ROUND('02S02P_2'!F35,2)</f>
        <v>325079.29</v>
      </c>
      <c r="G35" s="105">
        <f>ROUND('02S02P_1'!G35,2)+ROUND('02S02P_2'!G35,2)</f>
        <v>349063.35</v>
      </c>
    </row>
    <row r="36" spans="1:7" s="12" customFormat="1" ht="12.75" customHeight="1">
      <c r="A36" s="23" t="s">
        <v>35</v>
      </c>
      <c r="B36" s="25"/>
      <c r="C36" s="44" t="s">
        <v>114</v>
      </c>
      <c r="D36" s="45"/>
      <c r="E36" s="97"/>
      <c r="F36" s="105">
        <f>ROUND('02S02P_1'!F36,2)+ROUND('02S02P_2'!F36,2)</f>
        <v>15415.54</v>
      </c>
      <c r="G36" s="105">
        <f>ROUND('02S02P_1'!G36,2)+ROUND('02S02P_2'!G36,2)</f>
        <v>17161.24</v>
      </c>
    </row>
    <row r="37" spans="1:7" s="12" customFormat="1" ht="12.75" customHeight="1">
      <c r="A37" s="23" t="s">
        <v>36</v>
      </c>
      <c r="B37" s="7"/>
      <c r="C37" s="42" t="s">
        <v>120</v>
      </c>
      <c r="D37" s="28"/>
      <c r="E37" s="29"/>
      <c r="F37" s="105">
        <f>ROUND('02S02P_1'!F37,2)+ROUND('02S02P_2'!F37,2)</f>
        <v>1057463.44</v>
      </c>
      <c r="G37" s="105">
        <f>ROUND('02S02P_1'!G37,2)+ROUND('02S02P_2'!G37,2)</f>
        <v>953410.25</v>
      </c>
    </row>
    <row r="38" spans="1:7" s="12" customFormat="1" ht="12.75" customHeight="1">
      <c r="A38" s="29" t="s">
        <v>37</v>
      </c>
      <c r="B38" s="6" t="s">
        <v>38</v>
      </c>
      <c r="C38" s="6"/>
      <c r="D38" s="43"/>
      <c r="E38" s="29"/>
      <c r="F38" s="105">
        <f>ROUND('02S02P_1'!F38,2)+ROUND('02S02P_2'!F38,2)</f>
        <v>0</v>
      </c>
      <c r="G38" s="105">
        <f>ROUND('02S02P_1'!G38,2)+ROUND('02S02P_2'!G38,2)</f>
        <v>0</v>
      </c>
    </row>
    <row r="39" spans="1:7" s="12" customFormat="1" ht="12.75" customHeight="1">
      <c r="A39" s="29" t="s">
        <v>43</v>
      </c>
      <c r="B39" s="6" t="s">
        <v>217</v>
      </c>
      <c r="C39" s="6"/>
      <c r="D39" s="43"/>
      <c r="E39" s="98"/>
      <c r="F39" s="105">
        <f>ROUND('02S02P_1'!F39,2)+ROUND('02S02P_2'!F39,2)</f>
        <v>0</v>
      </c>
      <c r="G39" s="105">
        <f>ROUND('02S02P_1'!G39,2)+ROUND('02S02P_2'!G39,2)</f>
        <v>0</v>
      </c>
    </row>
    <row r="40" spans="1:7" s="12" customFormat="1" ht="12.75" customHeight="1">
      <c r="A40" s="1" t="s">
        <v>44</v>
      </c>
      <c r="B40" s="13" t="s">
        <v>45</v>
      </c>
      <c r="C40" s="30"/>
      <c r="D40" s="14"/>
      <c r="E40" s="97"/>
      <c r="F40" s="105">
        <f>ROUND('02S02P_1'!F40,2)+ROUND('02S02P_2'!F40,2)</f>
        <v>0</v>
      </c>
      <c r="G40" s="105">
        <f>ROUND('02S02P_1'!G40,2)+ROUND('02S02P_2'!G40,2)</f>
        <v>0</v>
      </c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130230.49</v>
      </c>
      <c r="G41" s="103">
        <f>G42+G48+G49+G56+G57</f>
        <v>65442.97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 t="s">
        <v>223</v>
      </c>
      <c r="F42" s="104">
        <f>SUM(F43:F47)</f>
        <v>10390.289999999999</v>
      </c>
      <c r="G42" s="104">
        <f>SUM(G43:G47)</f>
        <v>8142.57</v>
      </c>
    </row>
    <row r="43" spans="1:7" s="12" customFormat="1" ht="12.75" customHeight="1">
      <c r="A43" s="18" t="s">
        <v>11</v>
      </c>
      <c r="B43" s="25"/>
      <c r="C43" s="44" t="s">
        <v>49</v>
      </c>
      <c r="D43" s="45"/>
      <c r="E43" s="97"/>
      <c r="F43" s="105">
        <f>ROUND('02S02P_1'!F43,2)+ROUND('02S02P_2'!F43,2)</f>
        <v>0</v>
      </c>
      <c r="G43" s="105">
        <f>ROUND('02S02P_1'!G43,2)+ROUND('02S02P_2'!G43,2)</f>
        <v>0</v>
      </c>
    </row>
    <row r="44" spans="1:7" s="12" customFormat="1" ht="12.75" customHeight="1">
      <c r="A44" s="18" t="s">
        <v>13</v>
      </c>
      <c r="B44" s="25"/>
      <c r="C44" s="44" t="s">
        <v>86</v>
      </c>
      <c r="D44" s="45"/>
      <c r="E44" s="97"/>
      <c r="F44" s="105">
        <f>ROUND('02S02P_1'!F44,2)+ROUND('02S02P_2'!F44,2)</f>
        <v>10326.97</v>
      </c>
      <c r="G44" s="105">
        <f>ROUND('02S02P_1'!G44,2)+ROUND('02S02P_2'!G44,2)</f>
        <v>8040.61</v>
      </c>
    </row>
    <row r="45" spans="1:7" s="12" customFormat="1" ht="12.75">
      <c r="A45" s="18" t="s">
        <v>14</v>
      </c>
      <c r="B45" s="25"/>
      <c r="C45" s="44" t="s">
        <v>116</v>
      </c>
      <c r="D45" s="45"/>
      <c r="E45" s="97"/>
      <c r="F45" s="105">
        <f>ROUND('02S02P_1'!F45,2)+ROUND('02S02P_2'!F45,2)</f>
        <v>0</v>
      </c>
      <c r="G45" s="105">
        <f>ROUND('02S02P_1'!G45,2)+ROUND('02S02P_2'!G45,2)</f>
        <v>0</v>
      </c>
    </row>
    <row r="46" spans="1:7" s="12" customFormat="1" ht="12.75">
      <c r="A46" s="18" t="s">
        <v>16</v>
      </c>
      <c r="B46" s="25"/>
      <c r="C46" s="44" t="s">
        <v>122</v>
      </c>
      <c r="D46" s="45"/>
      <c r="E46" s="97"/>
      <c r="F46" s="105">
        <f>ROUND('02S02P_1'!F46,2)+ROUND('02S02P_2'!F46,2)</f>
        <v>63.32</v>
      </c>
      <c r="G46" s="105">
        <f>ROUND('02S02P_1'!G46,2)+ROUND('02S02P_2'!G46,2)</f>
        <v>101.96</v>
      </c>
    </row>
    <row r="47" spans="1:7" s="12" customFormat="1" ht="12.75" customHeight="1">
      <c r="A47" s="18" t="s">
        <v>88</v>
      </c>
      <c r="B47" s="25"/>
      <c r="C47" s="147" t="s">
        <v>99</v>
      </c>
      <c r="D47" s="148"/>
      <c r="E47" s="97"/>
      <c r="F47" s="105">
        <f>ROUND('02S02P_1'!F47,2)+ROUND('02S02P_2'!F47,2)</f>
        <v>0</v>
      </c>
      <c r="G47" s="105">
        <f>ROUND('02S02P_1'!G47,2)+ROUND('02S02P_2'!G47,2)</f>
        <v>0</v>
      </c>
    </row>
    <row r="48" spans="1:7" s="12" customFormat="1" ht="12.75" customHeight="1">
      <c r="A48" s="55" t="s">
        <v>17</v>
      </c>
      <c r="B48" s="65" t="s">
        <v>105</v>
      </c>
      <c r="C48" s="52"/>
      <c r="D48" s="66"/>
      <c r="E48" s="29">
        <v>20</v>
      </c>
      <c r="F48" s="105">
        <f>ROUND('02S02P_1'!F48,2)+ROUND('02S02P_2'!F48,2)</f>
        <v>2986.58</v>
      </c>
      <c r="G48" s="105">
        <f>ROUND('02S02P_1'!G48,2)+ROUND('02S02P_2'!G48,2)</f>
        <v>2974.01</v>
      </c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91595.74</v>
      </c>
      <c r="G49" s="104">
        <f>SUM(G50:G55)</f>
        <v>39996.86</v>
      </c>
    </row>
    <row r="50" spans="1:7" s="12" customFormat="1" ht="12.75" customHeight="1">
      <c r="A50" s="78" t="s">
        <v>39</v>
      </c>
      <c r="B50" s="49"/>
      <c r="C50" s="81" t="s">
        <v>127</v>
      </c>
      <c r="D50" s="51"/>
      <c r="E50" s="99"/>
      <c r="F50" s="105">
        <f>ROUND('02S02P_1'!F50,2)+ROUND('02S02P_2'!F50,2)</f>
        <v>0</v>
      </c>
      <c r="G50" s="105">
        <f>ROUND('02S02P_1'!G50,2)+ROUND('02S02P_2'!G50,2)</f>
        <v>0</v>
      </c>
    </row>
    <row r="51" spans="1:7" s="12" customFormat="1" ht="12.75" customHeight="1">
      <c r="A51" s="18" t="s">
        <v>125</v>
      </c>
      <c r="B51" s="25"/>
      <c r="C51" s="44" t="s">
        <v>50</v>
      </c>
      <c r="D51" s="26"/>
      <c r="E51" s="99"/>
      <c r="F51" s="105">
        <f>ROUND('02S02P_1'!F51,2)+ROUND('02S02P_2'!F51,2)</f>
        <v>0</v>
      </c>
      <c r="G51" s="105">
        <f>ROUND('02S02P_1'!G51,2)+ROUND('02S02P_2'!G51,2)</f>
        <v>0</v>
      </c>
    </row>
    <row r="52" spans="1:7" s="12" customFormat="1" ht="12.75" customHeight="1">
      <c r="A52" s="18" t="s">
        <v>40</v>
      </c>
      <c r="B52" s="25"/>
      <c r="C52" s="44" t="s">
        <v>51</v>
      </c>
      <c r="D52" s="45"/>
      <c r="E52" s="100">
        <v>21</v>
      </c>
      <c r="F52" s="105">
        <f>ROUND('02S02P_1'!F52,2)+ROUND('02S02P_2'!F52,2)</f>
        <v>30228.68</v>
      </c>
      <c r="G52" s="105">
        <f>ROUND('02S02P_1'!G52,2)+ROUND('02S02P_2'!G52,2)</f>
        <v>641.36</v>
      </c>
    </row>
    <row r="53" spans="1:7" s="12" customFormat="1" ht="12.75" customHeight="1">
      <c r="A53" s="18" t="s">
        <v>41</v>
      </c>
      <c r="B53" s="25"/>
      <c r="C53" s="147" t="s">
        <v>85</v>
      </c>
      <c r="D53" s="149"/>
      <c r="E53" s="100">
        <v>22</v>
      </c>
      <c r="F53" s="105">
        <f>ROUND('02S02P_1'!F53,2)+ROUND('02S02P_2'!F53,2)</f>
        <v>697.9</v>
      </c>
      <c r="G53" s="105">
        <f>ROUND('02S02P_1'!G53,2)+ROUND('02S02P_2'!G53,2)</f>
        <v>0</v>
      </c>
    </row>
    <row r="54" spans="1:7" s="12" customFormat="1" ht="12.75" customHeight="1">
      <c r="A54" s="18" t="s">
        <v>42</v>
      </c>
      <c r="B54" s="25"/>
      <c r="C54" s="44" t="s">
        <v>80</v>
      </c>
      <c r="D54" s="45"/>
      <c r="E54" s="100" t="s">
        <v>225</v>
      </c>
      <c r="F54" s="105">
        <f>ROUND('02S02P_1'!F54,2)+ROUND('02S02P_2'!F54,2)</f>
        <v>60669.16</v>
      </c>
      <c r="G54" s="105">
        <f>ROUND('02S02P_1'!G54,2)+ROUND('02S02P_2'!G54,2)</f>
        <v>39355.5</v>
      </c>
    </row>
    <row r="55" spans="1:7" s="12" customFormat="1" ht="12.75" customHeight="1">
      <c r="A55" s="18" t="s">
        <v>128</v>
      </c>
      <c r="B55" s="25"/>
      <c r="C55" s="44" t="s">
        <v>52</v>
      </c>
      <c r="D55" s="45"/>
      <c r="E55" s="29"/>
      <c r="F55" s="105">
        <f>ROUND('02S02P_1'!F55,2)+ROUND('02S02P_2'!F55,2)</f>
        <v>0</v>
      </c>
      <c r="G55" s="105">
        <f>ROUND('02S02P_1'!G55,2)+ROUND('02S02P_2'!G55,2)</f>
        <v>0</v>
      </c>
    </row>
    <row r="56" spans="1:7" s="12" customFormat="1" ht="12.75" customHeight="1">
      <c r="A56" s="55" t="s">
        <v>43</v>
      </c>
      <c r="B56" s="4" t="s">
        <v>53</v>
      </c>
      <c r="C56" s="4"/>
      <c r="D56" s="59"/>
      <c r="E56" s="100"/>
      <c r="F56" s="105">
        <f>ROUND('02S02P_1'!F56,2)+ROUND('02S02P_2'!F56,2)</f>
        <v>0</v>
      </c>
      <c r="G56" s="105">
        <f>ROUND('02S02P_1'!G56,2)+ROUND('02S02P_2'!G56,2)</f>
        <v>0</v>
      </c>
    </row>
    <row r="57" spans="1:7" s="12" customFormat="1" ht="12.75" customHeight="1">
      <c r="A57" s="55" t="s">
        <v>54</v>
      </c>
      <c r="B57" s="4" t="s">
        <v>55</v>
      </c>
      <c r="C57" s="4"/>
      <c r="D57" s="59"/>
      <c r="E57" s="29">
        <v>25</v>
      </c>
      <c r="F57" s="105">
        <f>ROUND('02S02P_1'!F57,2)+ROUND('02S02P_2'!F57,2)</f>
        <v>25257.88</v>
      </c>
      <c r="G57" s="105">
        <f>ROUND('02S02P_1'!G57,2)+ROUND('02S02P_2'!G57,2)</f>
        <v>14329.53</v>
      </c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6267319.26</v>
      </c>
      <c r="G58" s="103">
        <f>G20+G40+G41</f>
        <v>6137347.55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>
        <v>26</v>
      </c>
      <c r="F59" s="103">
        <f>SUM(F60:F63)</f>
        <v>5840642.57</v>
      </c>
      <c r="G59" s="103">
        <f>SUM(G60:G63)</f>
        <v>5777842.989999999</v>
      </c>
    </row>
    <row r="60" spans="1:7" s="12" customFormat="1" ht="12.75" customHeight="1">
      <c r="A60" s="29" t="s">
        <v>10</v>
      </c>
      <c r="B60" s="6" t="s">
        <v>59</v>
      </c>
      <c r="C60" s="6"/>
      <c r="D60" s="43"/>
      <c r="E60" s="29"/>
      <c r="F60" s="105">
        <f>ROUND('02S02P_1'!F60,2)+ROUND('02S02P_2'!F60,2)</f>
        <v>4730405.85</v>
      </c>
      <c r="G60" s="105">
        <f>ROUND('02S02P_1'!G60,2)+ROUND('02S02P_2'!G60,2)</f>
        <v>4779183.64</v>
      </c>
    </row>
    <row r="61" spans="1:7" s="12" customFormat="1" ht="12.75" customHeight="1">
      <c r="A61" s="19" t="s">
        <v>17</v>
      </c>
      <c r="B61" s="20" t="s">
        <v>60</v>
      </c>
      <c r="C61" s="21"/>
      <c r="D61" s="22"/>
      <c r="E61" s="19"/>
      <c r="F61" s="105">
        <f>ROUND('02S02P_1'!F61,2)+ROUND('02S02P_2'!F61,2)</f>
        <v>0</v>
      </c>
      <c r="G61" s="105">
        <f>ROUND('02S02P_1'!G61,2)+ROUND('02S02P_2'!G61,2)</f>
        <v>0</v>
      </c>
    </row>
    <row r="62" spans="1:7" s="12" customFormat="1" ht="12.75" customHeight="1">
      <c r="A62" s="29" t="s">
        <v>37</v>
      </c>
      <c r="B62" s="113" t="s">
        <v>100</v>
      </c>
      <c r="C62" s="114"/>
      <c r="D62" s="115"/>
      <c r="E62" s="29"/>
      <c r="F62" s="105">
        <f>ROUND('02S02P_1'!F62,2)+ROUND('02S02P_2'!F62,2)</f>
        <v>1065742.4</v>
      </c>
      <c r="G62" s="105">
        <f>ROUND('02S02P_1'!G62,2)+ROUND('02S02P_2'!G62,2)</f>
        <v>959579.85</v>
      </c>
    </row>
    <row r="63" spans="1:7" s="12" customFormat="1" ht="12.75" customHeight="1">
      <c r="A63" s="29" t="s">
        <v>91</v>
      </c>
      <c r="B63" s="6" t="s">
        <v>61</v>
      </c>
      <c r="C63" s="7"/>
      <c r="D63" s="5"/>
      <c r="E63" s="29"/>
      <c r="F63" s="105">
        <f>ROUND('02S02P_1'!F63,2)+ROUND('02S02P_2'!F63,2)</f>
        <v>44494.32</v>
      </c>
      <c r="G63" s="105">
        <f>ROUND('02S02P_1'!G63,2)+ROUND('02S02P_2'!G63,2)</f>
        <v>39079.5</v>
      </c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74303.38</v>
      </c>
      <c r="G64" s="103">
        <f>G65+G69</f>
        <v>28138.07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94</v>
      </c>
      <c r="D66" s="48"/>
      <c r="E66" s="100"/>
      <c r="F66" s="105">
        <f>ROUND('02S02P_1'!F66,2)+ROUND('02S02P_2'!F66,2)</f>
        <v>0</v>
      </c>
      <c r="G66" s="105">
        <f>ROUND('02S02P_1'!G66,2)+ROUND('02S02P_2'!G66,2)</f>
        <v>0</v>
      </c>
    </row>
    <row r="67" spans="1:7" s="12" customFormat="1" ht="12.75" customHeight="1">
      <c r="A67" s="23" t="s">
        <v>13</v>
      </c>
      <c r="B67" s="7"/>
      <c r="C67" s="42" t="s">
        <v>65</v>
      </c>
      <c r="D67" s="28"/>
      <c r="E67" s="29"/>
      <c r="F67" s="105">
        <f>ROUND('02S02P_1'!F67,2)+ROUND('02S02P_2'!F67,2)</f>
        <v>0</v>
      </c>
      <c r="G67" s="105">
        <f>ROUND('02S02P_1'!G67,2)+ROUND('02S02P_2'!G67,2)</f>
        <v>0</v>
      </c>
    </row>
    <row r="68" spans="1:7" s="12" customFormat="1" ht="12.75" customHeight="1">
      <c r="A68" s="23" t="s">
        <v>98</v>
      </c>
      <c r="B68" s="7"/>
      <c r="C68" s="42" t="s">
        <v>66</v>
      </c>
      <c r="D68" s="28"/>
      <c r="E68" s="98"/>
      <c r="F68" s="105">
        <f>ROUND('02S02P_1'!F68,2)+ROUND('02S02P_2'!F68,2)</f>
        <v>0</v>
      </c>
      <c r="G68" s="105">
        <f>ROUND('02S02P_1'!G68,2)+ROUND('02S02P_2'!G68,2)</f>
        <v>0</v>
      </c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>
        <v>27</v>
      </c>
      <c r="F69" s="104">
        <f>SUM(F70:F75)+SUM(F78:F83)</f>
        <v>74303.38</v>
      </c>
      <c r="G69" s="104">
        <f>SUM(G70:G75)+SUM(G78:G83)</f>
        <v>28138.07</v>
      </c>
    </row>
    <row r="70" spans="1:7" s="12" customFormat="1" ht="12.75" customHeight="1">
      <c r="A70" s="23" t="s">
        <v>19</v>
      </c>
      <c r="B70" s="7"/>
      <c r="C70" s="42" t="s">
        <v>97</v>
      </c>
      <c r="D70" s="24"/>
      <c r="E70" s="29"/>
      <c r="F70" s="105">
        <f>ROUND('02S02P_1'!F70,2)+ROUND('02S02P_2'!F70,2)</f>
        <v>0</v>
      </c>
      <c r="G70" s="105">
        <f>ROUND('02S02P_1'!G70,2)+ROUND('02S02P_2'!G70,2)</f>
        <v>0</v>
      </c>
    </row>
    <row r="71" spans="1:7" s="12" customFormat="1" ht="12.75" customHeight="1">
      <c r="A71" s="23" t="s">
        <v>21</v>
      </c>
      <c r="B71" s="38"/>
      <c r="C71" s="42" t="s">
        <v>103</v>
      </c>
      <c r="D71" s="48"/>
      <c r="E71" s="100"/>
      <c r="F71" s="105">
        <f>ROUND('02S02P_1'!F71,2)+ROUND('02S02P_2'!F71,2)</f>
        <v>0</v>
      </c>
      <c r="G71" s="105">
        <f>ROUND('02S02P_1'!G71,2)+ROUND('02S02P_2'!G71,2)</f>
        <v>0</v>
      </c>
    </row>
    <row r="72" spans="1:7" s="12" customFormat="1" ht="12.75">
      <c r="A72" s="23" t="s">
        <v>23</v>
      </c>
      <c r="B72" s="38"/>
      <c r="C72" s="42" t="s">
        <v>95</v>
      </c>
      <c r="D72" s="48"/>
      <c r="E72" s="100"/>
      <c r="F72" s="105">
        <f>ROUND('02S02P_1'!F72,2)+ROUND('02S02P_2'!F72,2)</f>
        <v>0</v>
      </c>
      <c r="G72" s="105">
        <f>ROUND('02S02P_1'!G72,2)+ROUND('02S02P_2'!G72,2)</f>
        <v>0</v>
      </c>
    </row>
    <row r="73" spans="1:7" s="12" customFormat="1" ht="12.75">
      <c r="A73" s="23" t="s">
        <v>25</v>
      </c>
      <c r="B73" s="49"/>
      <c r="C73" s="50" t="s">
        <v>81</v>
      </c>
      <c r="D73" s="51"/>
      <c r="E73" s="100"/>
      <c r="F73" s="105">
        <f>ROUND('02S02P_1'!F73,2)+ROUND('02S02P_2'!F73,2)</f>
        <v>0</v>
      </c>
      <c r="G73" s="105">
        <f>ROUND('02S02P_1'!G73,2)+ROUND('02S02P_2'!G73,2)</f>
        <v>0</v>
      </c>
    </row>
    <row r="74" spans="1:7" s="12" customFormat="1" ht="12.75">
      <c r="A74" s="55" t="s">
        <v>27</v>
      </c>
      <c r="B74" s="26"/>
      <c r="C74" s="26" t="s">
        <v>129</v>
      </c>
      <c r="D74" s="27"/>
      <c r="E74" s="100"/>
      <c r="F74" s="105">
        <f>ROUND('02S02P_1'!F74,2)+ROUND('02S02P_2'!F74,2)</f>
        <v>0</v>
      </c>
      <c r="G74" s="105">
        <f>ROUND('02S02P_1'!G74,2)+ROUND('02S02P_2'!G74,2)</f>
        <v>0</v>
      </c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68</v>
      </c>
      <c r="E76" s="100"/>
      <c r="F76" s="105">
        <f>ROUND('02S02P_1'!F76,2)+ROUND('02S02P_2'!F76,2)</f>
        <v>0</v>
      </c>
      <c r="G76" s="105">
        <f>ROUND('02S02P_1'!G76,2)+ROUND('02S02P_2'!G76,2)</f>
        <v>0</v>
      </c>
    </row>
    <row r="77" spans="1:7" s="12" customFormat="1" ht="12.75" customHeight="1">
      <c r="A77" s="18" t="s">
        <v>131</v>
      </c>
      <c r="B77" s="25"/>
      <c r="C77" s="26"/>
      <c r="D77" s="45" t="s">
        <v>69</v>
      </c>
      <c r="E77" s="97"/>
      <c r="F77" s="105">
        <f>ROUND('02S02P_1'!F77,2)+ROUND('02S02P_2'!F77,2)</f>
        <v>0</v>
      </c>
      <c r="G77" s="105">
        <f>ROUND('02S02P_1'!G77,2)+ROUND('02S02P_2'!G77,2)</f>
        <v>0</v>
      </c>
    </row>
    <row r="78" spans="1:7" s="12" customFormat="1" ht="12.75" customHeight="1">
      <c r="A78" s="18" t="s">
        <v>31</v>
      </c>
      <c r="B78" s="52"/>
      <c r="C78" s="53" t="s">
        <v>70</v>
      </c>
      <c r="D78" s="54"/>
      <c r="E78" s="97"/>
      <c r="F78" s="105">
        <f>ROUND('02S02P_1'!F78,2)+ROUND('02S02P_2'!F78,2)</f>
        <v>0</v>
      </c>
      <c r="G78" s="105">
        <f>ROUND('02S02P_1'!G78,2)+ROUND('02S02P_2'!G78,2)</f>
        <v>0</v>
      </c>
    </row>
    <row r="79" spans="1:7" s="12" customFormat="1" ht="12.75" customHeight="1">
      <c r="A79" s="18" t="s">
        <v>33</v>
      </c>
      <c r="B79" s="32"/>
      <c r="C79" s="44" t="s">
        <v>107</v>
      </c>
      <c r="D79" s="46"/>
      <c r="E79" s="100"/>
      <c r="F79" s="105">
        <f>ROUND('02S02P_1'!F79,2)+ROUND('02S02P_2'!F79,2)</f>
        <v>0</v>
      </c>
      <c r="G79" s="105">
        <f>ROUND('02S02P_1'!G79,2)+ROUND('02S02P_2'!G79,2)</f>
        <v>0</v>
      </c>
    </row>
    <row r="80" spans="1:7" s="12" customFormat="1" ht="12.75" customHeight="1">
      <c r="A80" s="18" t="s">
        <v>35</v>
      </c>
      <c r="B80" s="7"/>
      <c r="C80" s="42" t="s">
        <v>71</v>
      </c>
      <c r="D80" s="28"/>
      <c r="E80" s="100"/>
      <c r="F80" s="105">
        <f>ROUND('02S02P_1'!F80,2)+ROUND('02S02P_2'!F80,2)</f>
        <v>37833.31</v>
      </c>
      <c r="G80" s="105">
        <f>ROUND('02S02P_1'!G80,2)+ROUND('02S02P_2'!G80,2)</f>
        <v>549.41</v>
      </c>
    </row>
    <row r="81" spans="1:7" s="12" customFormat="1" ht="12.75" customHeight="1">
      <c r="A81" s="18" t="s">
        <v>36</v>
      </c>
      <c r="B81" s="7"/>
      <c r="C81" s="42" t="s">
        <v>72</v>
      </c>
      <c r="D81" s="28"/>
      <c r="E81" s="100"/>
      <c r="F81" s="105">
        <f>ROUND('02S02P_1'!F81,2)+ROUND('02S02P_2'!F81,2)</f>
        <v>0</v>
      </c>
      <c r="G81" s="105">
        <f>ROUND('02S02P_1'!G81,2)+ROUND('02S02P_2'!G81,2)</f>
        <v>0</v>
      </c>
    </row>
    <row r="82" spans="1:7" s="12" customFormat="1" ht="12.75" customHeight="1">
      <c r="A82" s="18" t="s">
        <v>132</v>
      </c>
      <c r="B82" s="25"/>
      <c r="C82" s="44" t="s">
        <v>87</v>
      </c>
      <c r="D82" s="45"/>
      <c r="E82" s="100"/>
      <c r="F82" s="105">
        <f>ROUND('02S02P_1'!F82,2)+ROUND('02S02P_2'!F82,2)</f>
        <v>36470.07</v>
      </c>
      <c r="G82" s="105">
        <f>ROUND('02S02P_1'!G82,2)+ROUND('02S02P_2'!G82,2)</f>
        <v>27588.66</v>
      </c>
    </row>
    <row r="83" spans="1:7" s="12" customFormat="1" ht="12.75" customHeight="1">
      <c r="A83" s="18" t="s">
        <v>133</v>
      </c>
      <c r="B83" s="7"/>
      <c r="C83" s="42" t="s">
        <v>73</v>
      </c>
      <c r="D83" s="28"/>
      <c r="E83" s="98"/>
      <c r="F83" s="105">
        <f>ROUND('02S02P_1'!F83,2)+ROUND('02S02P_2'!F83,2)</f>
        <v>0</v>
      </c>
      <c r="G83" s="105">
        <f>ROUND('02S02P_1'!G83,2)+ROUND('02S02P_2'!G83,2)</f>
        <v>0</v>
      </c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352373.31</v>
      </c>
      <c r="G84" s="103">
        <f>SUM(G85:G86)+SUM(G89:G90)</f>
        <v>331366.49</v>
      </c>
    </row>
    <row r="85" spans="1:7" s="12" customFormat="1" ht="12.75" customHeight="1">
      <c r="A85" s="55" t="s">
        <v>10</v>
      </c>
      <c r="B85" s="6" t="s">
        <v>82</v>
      </c>
      <c r="C85" s="7"/>
      <c r="D85" s="5"/>
      <c r="E85" s="98"/>
      <c r="F85" s="105">
        <f>ROUND('02S02P_1'!F85,2)+ROUND('02S02P_2'!F85,2)</f>
        <v>0</v>
      </c>
      <c r="G85" s="105">
        <f>ROUND('02S02P_1'!G85,2)+ROUND('02S02P_2'!G85,2)</f>
        <v>0</v>
      </c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305511.76</v>
      </c>
      <c r="G86" s="104">
        <f>SUM(G87:G88)</f>
        <v>285412.13</v>
      </c>
    </row>
    <row r="87" spans="1:7" s="12" customFormat="1" ht="12.75" customHeight="1">
      <c r="A87" s="18" t="s">
        <v>19</v>
      </c>
      <c r="B87" s="7"/>
      <c r="C87" s="42" t="s">
        <v>77</v>
      </c>
      <c r="D87" s="28"/>
      <c r="E87" s="29"/>
      <c r="F87" s="105">
        <f>ROUND('02S02P_1'!F87,2)+ROUND('02S02P_2'!F87,2)</f>
        <v>305511.76</v>
      </c>
      <c r="G87" s="105">
        <f>ROUND('02S02P_1'!G87,2)+ROUND('02S02P_2'!G87,2)</f>
        <v>285412.13</v>
      </c>
    </row>
    <row r="88" spans="1:7" s="12" customFormat="1" ht="12.75" customHeight="1">
      <c r="A88" s="18" t="s">
        <v>21</v>
      </c>
      <c r="B88" s="7"/>
      <c r="C88" s="42" t="s">
        <v>78</v>
      </c>
      <c r="D88" s="28"/>
      <c r="E88" s="29"/>
      <c r="F88" s="105">
        <f>ROUND('02S02P_1'!F88,2)+ROUND('02S02P_2'!F88,2)</f>
        <v>0</v>
      </c>
      <c r="G88" s="105">
        <f>ROUND('02S02P_1'!G88,2)+ROUND('02S02P_2'!G88,2)</f>
        <v>0</v>
      </c>
    </row>
    <row r="89" spans="1:7" s="12" customFormat="1" ht="12.75" customHeight="1">
      <c r="A89" s="55" t="s">
        <v>37</v>
      </c>
      <c r="B89" s="26" t="s">
        <v>104</v>
      </c>
      <c r="C89" s="26"/>
      <c r="D89" s="27"/>
      <c r="E89" s="29"/>
      <c r="F89" s="105">
        <f>ROUND('02S02P_1'!F89,2)+ROUND('02S02P_2'!F89,2)</f>
        <v>0</v>
      </c>
      <c r="G89" s="105">
        <f>ROUND('02S02P_1'!G89,2)+ROUND('02S02P_2'!G89,2)</f>
        <v>0</v>
      </c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46861.55</v>
      </c>
      <c r="G90" s="104">
        <f>SUM(G91:G92)</f>
        <v>45954.36</v>
      </c>
    </row>
    <row r="91" spans="1:7" s="12" customFormat="1" ht="12.75" customHeight="1">
      <c r="A91" s="18" t="s">
        <v>117</v>
      </c>
      <c r="B91" s="30"/>
      <c r="C91" s="42" t="s">
        <v>101</v>
      </c>
      <c r="D91" s="10"/>
      <c r="E91" s="110">
        <v>32</v>
      </c>
      <c r="F91" s="105">
        <f>ROUND('02S02P_1'!F91,2)+ROUND('02S02P_2'!F91,2)</f>
        <v>907.19</v>
      </c>
      <c r="G91" s="105">
        <f>ROUND('02S02P_1'!G91,2)+ROUND('02S02P_2'!G91,2)</f>
        <v>340.01</v>
      </c>
    </row>
    <row r="92" spans="1:7" s="12" customFormat="1" ht="12.75" customHeight="1">
      <c r="A92" s="18" t="s">
        <v>118</v>
      </c>
      <c r="B92" s="30"/>
      <c r="C92" s="42" t="s">
        <v>102</v>
      </c>
      <c r="D92" s="10"/>
      <c r="E92" s="97"/>
      <c r="F92" s="105">
        <f>ROUND('02S02P_1'!F92,2)+ROUND('02S02P_2'!F92,2)</f>
        <v>45954.36</v>
      </c>
      <c r="G92" s="105">
        <f>ROUND('02S02P_1'!G92,2)+ROUND('02S02P_2'!G92,2)</f>
        <v>45614.35</v>
      </c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5">
        <f>ROUND('02S02P_1'!F93,2)+ROUND('02S02P_2'!F93,2)</f>
        <v>0</v>
      </c>
      <c r="G93" s="105">
        <f>ROUND('02S02P_1'!G93,2)+ROUND('02S02P_2'!G93,2)</f>
        <v>0</v>
      </c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f>F59+F64+F84+F93</f>
        <v>6267319.26</v>
      </c>
      <c r="G94" s="103">
        <f>G59+G64+G84+G93</f>
        <v>6137347.55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  <row r="116" s="12" customFormat="1" ht="12.75">
      <c r="E116" s="41"/>
    </row>
  </sheetData>
  <sheetProtection/>
  <mergeCells count="26">
    <mergeCell ref="B100:D100"/>
    <mergeCell ref="F100:G100"/>
    <mergeCell ref="B99:D99"/>
    <mergeCell ref="F99:G99"/>
    <mergeCell ref="A14:G14"/>
    <mergeCell ref="A16:G16"/>
    <mergeCell ref="A17:G17"/>
    <mergeCell ref="D18:G18"/>
    <mergeCell ref="F96:G96"/>
    <mergeCell ref="B97:D97"/>
    <mergeCell ref="A9:G9"/>
    <mergeCell ref="A12:E12"/>
    <mergeCell ref="A10:G11"/>
    <mergeCell ref="A13:G13"/>
    <mergeCell ref="B19:D19"/>
    <mergeCell ref="E2:G2"/>
    <mergeCell ref="E3:G3"/>
    <mergeCell ref="A7:G7"/>
    <mergeCell ref="A8:G8"/>
    <mergeCell ref="A5:G6"/>
    <mergeCell ref="F97:G97"/>
    <mergeCell ref="C47:D47"/>
    <mergeCell ref="B96:D96"/>
    <mergeCell ref="C53:D53"/>
    <mergeCell ref="B62:D62"/>
    <mergeCell ref="B94:D94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275590551181102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J115"/>
  <sheetViews>
    <sheetView showGridLines="0" showZero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8.140625" style="41" customWidth="1"/>
    <col min="6" max="7" width="14.28125" style="11" customWidth="1"/>
    <col min="8" max="10" width="11.8515625" style="11" customWidth="1"/>
    <col min="11" max="16384" width="9.140625" style="11" customWidth="1"/>
  </cols>
  <sheetData>
    <row r="1" ht="12.75">
      <c r="A1" s="70" t="s">
        <v>134</v>
      </c>
    </row>
    <row r="2" spans="1:7" ht="12.75">
      <c r="A2" s="82">
        <v>41336</v>
      </c>
      <c r="D2" s="71"/>
      <c r="E2" s="134" t="s">
        <v>90</v>
      </c>
      <c r="F2" s="150"/>
      <c r="G2" s="150"/>
    </row>
    <row r="3" spans="1:7" ht="12.75">
      <c r="A3" s="94">
        <v>190757417</v>
      </c>
      <c r="E3" s="136" t="s">
        <v>111</v>
      </c>
      <c r="F3" s="137"/>
      <c r="G3" s="137"/>
    </row>
    <row r="5" spans="1:7" ht="12.75">
      <c r="A5" s="138" t="s">
        <v>89</v>
      </c>
      <c r="B5" s="139"/>
      <c r="C5" s="139"/>
      <c r="D5" s="139"/>
      <c r="E5" s="139"/>
      <c r="F5" s="123"/>
      <c r="G5" s="123"/>
    </row>
    <row r="6" spans="1:7" ht="12.75">
      <c r="A6" s="140"/>
      <c r="B6" s="140"/>
      <c r="C6" s="140"/>
      <c r="D6" s="140"/>
      <c r="E6" s="140"/>
      <c r="F6" s="140"/>
      <c r="G6" s="140"/>
    </row>
    <row r="7" spans="1:7" ht="22.5" customHeight="1">
      <c r="A7" s="132" t="s">
        <v>0</v>
      </c>
      <c r="B7" s="112"/>
      <c r="C7" s="112"/>
      <c r="D7" s="112"/>
      <c r="E7" s="112"/>
      <c r="F7" s="133"/>
      <c r="G7" s="133"/>
    </row>
    <row r="8" spans="1:7" ht="12.75">
      <c r="A8" s="129" t="s">
        <v>112</v>
      </c>
      <c r="B8" s="130"/>
      <c r="C8" s="130"/>
      <c r="D8" s="130"/>
      <c r="E8" s="130"/>
      <c r="F8" s="131"/>
      <c r="G8" s="131"/>
    </row>
    <row r="9" spans="1:7" ht="22.5" customHeight="1">
      <c r="A9" s="132" t="s">
        <v>106</v>
      </c>
      <c r="B9" s="112"/>
      <c r="C9" s="112"/>
      <c r="D9" s="112"/>
      <c r="E9" s="112"/>
      <c r="F9" s="133"/>
      <c r="G9" s="133"/>
    </row>
    <row r="10" spans="1:7" ht="12.75">
      <c r="A10" s="119" t="s">
        <v>113</v>
      </c>
      <c r="B10" s="120"/>
      <c r="C10" s="120"/>
      <c r="D10" s="120"/>
      <c r="E10" s="120"/>
      <c r="F10" s="121"/>
      <c r="G10" s="121"/>
    </row>
    <row r="11" spans="1:7" ht="12.75">
      <c r="A11" s="121"/>
      <c r="B11" s="121"/>
      <c r="C11" s="121"/>
      <c r="D11" s="121"/>
      <c r="E11" s="121"/>
      <c r="F11" s="121"/>
      <c r="G11" s="121"/>
    </row>
    <row r="12" spans="1:5" ht="12.75">
      <c r="A12" s="122"/>
      <c r="B12" s="123"/>
      <c r="C12" s="123"/>
      <c r="D12" s="123"/>
      <c r="E12" s="123"/>
    </row>
    <row r="13" spans="1:7" s="73" customFormat="1" ht="15.75">
      <c r="A13" s="124" t="s">
        <v>1</v>
      </c>
      <c r="B13" s="125"/>
      <c r="C13" s="125"/>
      <c r="D13" s="125"/>
      <c r="E13" s="125"/>
      <c r="F13" s="126"/>
      <c r="G13" s="126"/>
    </row>
    <row r="14" spans="1:7" s="73" customFormat="1" ht="15.75">
      <c r="A14" s="124" t="str">
        <f>'02S02P_1'!A14:G14</f>
        <v>PAGAL  2015  M.  BIRŽELIO  30  D.  DUOMENIS</v>
      </c>
      <c r="B14" s="125"/>
      <c r="C14" s="125"/>
      <c r="D14" s="125"/>
      <c r="E14" s="125"/>
      <c r="F14" s="126"/>
      <c r="G14" s="126"/>
    </row>
    <row r="15" spans="1:7" ht="12.75">
      <c r="A15" s="8"/>
      <c r="B15" s="61"/>
      <c r="C15" s="61"/>
      <c r="D15" s="61"/>
      <c r="E15" s="61"/>
      <c r="F15" s="72"/>
      <c r="G15" s="72"/>
    </row>
    <row r="16" spans="1:7" ht="12.75">
      <c r="A16" s="127" t="s">
        <v>123</v>
      </c>
      <c r="B16" s="128"/>
      <c r="C16" s="128"/>
      <c r="D16" s="128"/>
      <c r="E16" s="128"/>
      <c r="F16" s="123"/>
      <c r="G16" s="123"/>
    </row>
    <row r="17" spans="1:7" ht="12.75">
      <c r="A17" s="127" t="s">
        <v>2</v>
      </c>
      <c r="B17" s="127"/>
      <c r="C17" s="127"/>
      <c r="D17" s="127"/>
      <c r="E17" s="127"/>
      <c r="F17" s="123"/>
      <c r="G17" s="123"/>
    </row>
    <row r="18" spans="1:7" ht="12.75">
      <c r="A18" s="101">
        <f>'02S02P_1'!A18</f>
        <v>201506</v>
      </c>
      <c r="B18" s="9"/>
      <c r="C18" s="9"/>
      <c r="D18" s="143" t="s">
        <v>221</v>
      </c>
      <c r="E18" s="143"/>
      <c r="F18" s="143"/>
      <c r="G18" s="143"/>
    </row>
    <row r="19" spans="1:7" ht="67.5" customHeight="1">
      <c r="A19" s="3" t="s">
        <v>3</v>
      </c>
      <c r="B19" s="144" t="s">
        <v>4</v>
      </c>
      <c r="C19" s="145"/>
      <c r="D19" s="14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0"/>
      <c r="D20" s="14"/>
      <c r="E20" s="23"/>
      <c r="F20" s="103">
        <f>F21+F27+F38+F39</f>
        <v>0</v>
      </c>
      <c r="G20" s="103">
        <f>G21+G27+G38+G39</f>
        <v>0</v>
      </c>
    </row>
    <row r="21" spans="1:7" s="12" customFormat="1" ht="12.75" customHeight="1">
      <c r="A21" s="29" t="s">
        <v>10</v>
      </c>
      <c r="B21" s="33" t="s">
        <v>92</v>
      </c>
      <c r="C21" s="15"/>
      <c r="D21" s="16"/>
      <c r="E21" s="23"/>
      <c r="F21" s="104">
        <f>SUM(F22:F26)</f>
        <v>0</v>
      </c>
      <c r="G21" s="104">
        <f>SUM(G22:G26)</f>
        <v>0</v>
      </c>
    </row>
    <row r="22" spans="1:7" s="12" customFormat="1" ht="12.75" customHeight="1">
      <c r="A22" s="23" t="s">
        <v>11</v>
      </c>
      <c r="B22" s="7"/>
      <c r="C22" s="42" t="s">
        <v>159</v>
      </c>
      <c r="D22" s="24"/>
      <c r="E22" s="96"/>
      <c r="F22" s="105"/>
      <c r="G22" s="105"/>
    </row>
    <row r="23" spans="1:7" s="12" customFormat="1" ht="12.75" customHeight="1">
      <c r="A23" s="23" t="s">
        <v>13</v>
      </c>
      <c r="B23" s="7"/>
      <c r="C23" s="42" t="s">
        <v>160</v>
      </c>
      <c r="D23" s="28"/>
      <c r="E23" s="97"/>
      <c r="F23" s="105"/>
      <c r="G23" s="105"/>
    </row>
    <row r="24" spans="1:7" s="12" customFormat="1" ht="12.75" customHeight="1">
      <c r="A24" s="23" t="s">
        <v>14</v>
      </c>
      <c r="B24" s="7"/>
      <c r="C24" s="42" t="s">
        <v>161</v>
      </c>
      <c r="D24" s="28"/>
      <c r="E24" s="97"/>
      <c r="F24" s="105"/>
      <c r="G24" s="105"/>
    </row>
    <row r="25" spans="1:7" s="12" customFormat="1" ht="12.75" customHeight="1">
      <c r="A25" s="23" t="s">
        <v>16</v>
      </c>
      <c r="B25" s="7"/>
      <c r="C25" s="42" t="s">
        <v>162</v>
      </c>
      <c r="D25" s="28"/>
      <c r="E25" s="29"/>
      <c r="F25" s="105"/>
      <c r="G25" s="105"/>
    </row>
    <row r="26" spans="1:7" s="12" customFormat="1" ht="12.75" customHeight="1">
      <c r="A26" s="23" t="s">
        <v>88</v>
      </c>
      <c r="B26" s="7"/>
      <c r="C26" s="42" t="s">
        <v>163</v>
      </c>
      <c r="D26" s="28"/>
      <c r="E26" s="29"/>
      <c r="F26" s="105"/>
      <c r="G26" s="105"/>
    </row>
    <row r="27" spans="1:7" s="12" customFormat="1" ht="12.75" customHeight="1">
      <c r="A27" s="29" t="s">
        <v>17</v>
      </c>
      <c r="B27" s="20" t="s">
        <v>18</v>
      </c>
      <c r="C27" s="21"/>
      <c r="D27" s="22"/>
      <c r="E27" s="29"/>
      <c r="F27" s="104">
        <f>SUM(F28:F37)</f>
        <v>0</v>
      </c>
      <c r="G27" s="104">
        <f>SUM(G28:G37)</f>
        <v>0</v>
      </c>
    </row>
    <row r="28" spans="1:7" s="12" customFormat="1" ht="12.75" customHeight="1">
      <c r="A28" s="23" t="s">
        <v>19</v>
      </c>
      <c r="B28" s="7"/>
      <c r="C28" s="42" t="s">
        <v>164</v>
      </c>
      <c r="D28" s="28"/>
      <c r="E28" s="97"/>
      <c r="F28" s="105"/>
      <c r="G28" s="105"/>
    </row>
    <row r="29" spans="1:7" s="12" customFormat="1" ht="12.75" customHeight="1">
      <c r="A29" s="23" t="s">
        <v>21</v>
      </c>
      <c r="B29" s="7"/>
      <c r="C29" s="42" t="s">
        <v>165</v>
      </c>
      <c r="D29" s="28"/>
      <c r="E29" s="97"/>
      <c r="F29" s="105"/>
      <c r="G29" s="105"/>
    </row>
    <row r="30" spans="1:7" s="12" customFormat="1" ht="12.75" customHeight="1">
      <c r="A30" s="23" t="s">
        <v>23</v>
      </c>
      <c r="B30" s="7"/>
      <c r="C30" s="42" t="s">
        <v>166</v>
      </c>
      <c r="D30" s="28"/>
      <c r="E30" s="97"/>
      <c r="F30" s="105"/>
      <c r="G30" s="105"/>
    </row>
    <row r="31" spans="1:7" s="12" customFormat="1" ht="12.75" customHeight="1">
      <c r="A31" s="23" t="s">
        <v>25</v>
      </c>
      <c r="B31" s="7"/>
      <c r="C31" s="42" t="s">
        <v>167</v>
      </c>
      <c r="D31" s="28"/>
      <c r="E31" s="97"/>
      <c r="F31" s="105"/>
      <c r="G31" s="105"/>
    </row>
    <row r="32" spans="1:7" s="12" customFormat="1" ht="12.75" customHeight="1">
      <c r="A32" s="23" t="s">
        <v>27</v>
      </c>
      <c r="B32" s="7"/>
      <c r="C32" s="42" t="s">
        <v>168</v>
      </c>
      <c r="D32" s="28"/>
      <c r="E32" s="97"/>
      <c r="F32" s="105"/>
      <c r="G32" s="105"/>
    </row>
    <row r="33" spans="1:7" s="12" customFormat="1" ht="12.75" customHeight="1">
      <c r="A33" s="23" t="s">
        <v>29</v>
      </c>
      <c r="B33" s="7"/>
      <c r="C33" s="42" t="s">
        <v>169</v>
      </c>
      <c r="D33" s="28"/>
      <c r="E33" s="97"/>
      <c r="F33" s="105"/>
      <c r="G33" s="105"/>
    </row>
    <row r="34" spans="1:7" s="12" customFormat="1" ht="12.75" customHeight="1">
      <c r="A34" s="23" t="s">
        <v>31</v>
      </c>
      <c r="B34" s="7"/>
      <c r="C34" s="42" t="s">
        <v>170</v>
      </c>
      <c r="D34" s="28"/>
      <c r="E34" s="97"/>
      <c r="F34" s="105"/>
      <c r="G34" s="105"/>
    </row>
    <row r="35" spans="1:7" s="12" customFormat="1" ht="12.75" customHeight="1">
      <c r="A35" s="23" t="s">
        <v>33</v>
      </c>
      <c r="B35" s="7"/>
      <c r="C35" s="42" t="s">
        <v>171</v>
      </c>
      <c r="D35" s="28"/>
      <c r="E35" s="97"/>
      <c r="F35" s="105"/>
      <c r="G35" s="105"/>
    </row>
    <row r="36" spans="1:7" s="12" customFormat="1" ht="12.75" customHeight="1">
      <c r="A36" s="23" t="s">
        <v>35</v>
      </c>
      <c r="B36" s="25"/>
      <c r="C36" s="44" t="s">
        <v>172</v>
      </c>
      <c r="D36" s="45"/>
      <c r="E36" s="97"/>
      <c r="F36" s="105"/>
      <c r="G36" s="105"/>
    </row>
    <row r="37" spans="1:7" s="12" customFormat="1" ht="12.75" customHeight="1">
      <c r="A37" s="23" t="s">
        <v>36</v>
      </c>
      <c r="B37" s="7"/>
      <c r="C37" s="42" t="s">
        <v>173</v>
      </c>
      <c r="D37" s="28"/>
      <c r="E37" s="29"/>
      <c r="F37" s="105"/>
      <c r="G37" s="105"/>
    </row>
    <row r="38" spans="1:7" s="12" customFormat="1" ht="12.75" customHeight="1">
      <c r="A38" s="29" t="s">
        <v>37</v>
      </c>
      <c r="B38" s="6" t="s">
        <v>174</v>
      </c>
      <c r="C38" s="6"/>
      <c r="D38" s="43"/>
      <c r="E38" s="29"/>
      <c r="F38" s="105"/>
      <c r="G38" s="105"/>
    </row>
    <row r="39" spans="1:7" s="12" customFormat="1" ht="12.75" customHeight="1">
      <c r="A39" s="29" t="s">
        <v>43</v>
      </c>
      <c r="B39" s="6" t="s">
        <v>216</v>
      </c>
      <c r="C39" s="6"/>
      <c r="D39" s="43"/>
      <c r="E39" s="98"/>
      <c r="F39" s="105"/>
      <c r="G39" s="105"/>
    </row>
    <row r="40" spans="1:7" s="12" customFormat="1" ht="12.75" customHeight="1">
      <c r="A40" s="1" t="s">
        <v>44</v>
      </c>
      <c r="B40" s="13" t="s">
        <v>175</v>
      </c>
      <c r="C40" s="30"/>
      <c r="D40" s="14"/>
      <c r="E40" s="97"/>
      <c r="F40" s="106"/>
      <c r="G40" s="106"/>
    </row>
    <row r="41" spans="1:7" s="12" customFormat="1" ht="12.75" customHeight="1">
      <c r="A41" s="3" t="s">
        <v>46</v>
      </c>
      <c r="B41" s="62" t="s">
        <v>47</v>
      </c>
      <c r="C41" s="31"/>
      <c r="D41" s="63"/>
      <c r="E41" s="29"/>
      <c r="F41" s="103">
        <f>F42+F48+F49+F56+F57</f>
        <v>0</v>
      </c>
      <c r="G41" s="103">
        <f>G42+G48+G49+G56+G57</f>
        <v>0</v>
      </c>
    </row>
    <row r="42" spans="1:7" s="12" customFormat="1" ht="12.75" customHeight="1">
      <c r="A42" s="55" t="s">
        <v>10</v>
      </c>
      <c r="B42" s="47" t="s">
        <v>48</v>
      </c>
      <c r="C42" s="49"/>
      <c r="D42" s="64"/>
      <c r="E42" s="29"/>
      <c r="F42" s="104">
        <f>SUM(F43:F47)</f>
        <v>0</v>
      </c>
      <c r="G42" s="104">
        <f>SUM(G43:G47)</f>
        <v>0</v>
      </c>
    </row>
    <row r="43" spans="1:7" s="12" customFormat="1" ht="12.75" customHeight="1">
      <c r="A43" s="18" t="s">
        <v>11</v>
      </c>
      <c r="B43" s="25"/>
      <c r="C43" s="44" t="s">
        <v>176</v>
      </c>
      <c r="D43" s="45"/>
      <c r="E43" s="97"/>
      <c r="F43" s="105"/>
      <c r="G43" s="105"/>
    </row>
    <row r="44" spans="1:7" s="12" customFormat="1" ht="12.75" customHeight="1">
      <c r="A44" s="18" t="s">
        <v>13</v>
      </c>
      <c r="B44" s="25"/>
      <c r="C44" s="44" t="s">
        <v>177</v>
      </c>
      <c r="D44" s="45"/>
      <c r="E44" s="97"/>
      <c r="F44" s="105"/>
      <c r="G44" s="105"/>
    </row>
    <row r="45" spans="1:7" s="12" customFormat="1" ht="12.75">
      <c r="A45" s="18" t="s">
        <v>14</v>
      </c>
      <c r="B45" s="25"/>
      <c r="C45" s="44" t="s">
        <v>178</v>
      </c>
      <c r="D45" s="45"/>
      <c r="E45" s="97"/>
      <c r="F45" s="105"/>
      <c r="G45" s="105"/>
    </row>
    <row r="46" spans="1:7" s="12" customFormat="1" ht="12.75">
      <c r="A46" s="18" t="s">
        <v>16</v>
      </c>
      <c r="B46" s="25"/>
      <c r="C46" s="44" t="s">
        <v>179</v>
      </c>
      <c r="D46" s="45"/>
      <c r="E46" s="97"/>
      <c r="F46" s="105"/>
      <c r="G46" s="105"/>
    </row>
    <row r="47" spans="1:7" s="12" customFormat="1" ht="12.75" customHeight="1">
      <c r="A47" s="18" t="s">
        <v>88</v>
      </c>
      <c r="B47" s="25"/>
      <c r="C47" s="147" t="s">
        <v>180</v>
      </c>
      <c r="D47" s="148"/>
      <c r="E47" s="97"/>
      <c r="F47" s="105"/>
      <c r="G47" s="105"/>
    </row>
    <row r="48" spans="1:7" s="12" customFormat="1" ht="12.75" customHeight="1">
      <c r="A48" s="55" t="s">
        <v>17</v>
      </c>
      <c r="B48" s="65" t="s">
        <v>181</v>
      </c>
      <c r="C48" s="52"/>
      <c r="D48" s="66"/>
      <c r="E48" s="29"/>
      <c r="F48" s="105"/>
      <c r="G48" s="105"/>
    </row>
    <row r="49" spans="1:7" s="12" customFormat="1" ht="12.75" customHeight="1">
      <c r="A49" s="55" t="s">
        <v>37</v>
      </c>
      <c r="B49" s="47" t="s">
        <v>93</v>
      </c>
      <c r="C49" s="49"/>
      <c r="D49" s="64"/>
      <c r="E49" s="29"/>
      <c r="F49" s="104">
        <f>SUM(F50:F55)</f>
        <v>0</v>
      </c>
      <c r="G49" s="104">
        <f>SUM(G50:G55)</f>
        <v>0</v>
      </c>
    </row>
    <row r="50" spans="1:7" s="12" customFormat="1" ht="12.75" customHeight="1">
      <c r="A50" s="78" t="s">
        <v>39</v>
      </c>
      <c r="B50" s="49"/>
      <c r="C50" s="81" t="s">
        <v>182</v>
      </c>
      <c r="D50" s="51"/>
      <c r="E50" s="99"/>
      <c r="F50" s="107"/>
      <c r="G50" s="107"/>
    </row>
    <row r="51" spans="1:7" s="12" customFormat="1" ht="12.75" customHeight="1">
      <c r="A51" s="18" t="s">
        <v>125</v>
      </c>
      <c r="B51" s="25"/>
      <c r="C51" s="44" t="s">
        <v>183</v>
      </c>
      <c r="D51" s="26"/>
      <c r="E51" s="99"/>
      <c r="F51" s="107"/>
      <c r="G51" s="107"/>
    </row>
    <row r="52" spans="1:7" s="12" customFormat="1" ht="12.75" customHeight="1">
      <c r="A52" s="18" t="s">
        <v>40</v>
      </c>
      <c r="B52" s="25"/>
      <c r="C52" s="44" t="s">
        <v>184</v>
      </c>
      <c r="D52" s="45"/>
      <c r="E52" s="100"/>
      <c r="F52" s="105"/>
      <c r="G52" s="105"/>
    </row>
    <row r="53" spans="1:7" s="12" customFormat="1" ht="12.75" customHeight="1">
      <c r="A53" s="18" t="s">
        <v>41</v>
      </c>
      <c r="B53" s="25"/>
      <c r="C53" s="147" t="s">
        <v>185</v>
      </c>
      <c r="D53" s="149"/>
      <c r="E53" s="100"/>
      <c r="F53" s="105"/>
      <c r="G53" s="105"/>
    </row>
    <row r="54" spans="1:7" s="12" customFormat="1" ht="12.75" customHeight="1">
      <c r="A54" s="18" t="s">
        <v>42</v>
      </c>
      <c r="B54" s="25"/>
      <c r="C54" s="44" t="s">
        <v>186</v>
      </c>
      <c r="D54" s="45"/>
      <c r="E54" s="100"/>
      <c r="F54" s="105"/>
      <c r="G54" s="105"/>
    </row>
    <row r="55" spans="1:7" s="12" customFormat="1" ht="12.75" customHeight="1">
      <c r="A55" s="18" t="s">
        <v>128</v>
      </c>
      <c r="B55" s="25"/>
      <c r="C55" s="44" t="s">
        <v>187</v>
      </c>
      <c r="D55" s="45"/>
      <c r="E55" s="29"/>
      <c r="F55" s="105"/>
      <c r="G55" s="105"/>
    </row>
    <row r="56" spans="1:7" s="12" customFormat="1" ht="12.75" customHeight="1">
      <c r="A56" s="55" t="s">
        <v>43</v>
      </c>
      <c r="B56" s="4" t="s">
        <v>188</v>
      </c>
      <c r="C56" s="4"/>
      <c r="D56" s="59"/>
      <c r="E56" s="100"/>
      <c r="F56" s="105"/>
      <c r="G56" s="105"/>
    </row>
    <row r="57" spans="1:7" s="12" customFormat="1" ht="12.75" customHeight="1">
      <c r="A57" s="55" t="s">
        <v>54</v>
      </c>
      <c r="B57" s="4" t="s">
        <v>189</v>
      </c>
      <c r="C57" s="4"/>
      <c r="D57" s="59"/>
      <c r="E57" s="29"/>
      <c r="F57" s="105"/>
      <c r="G57" s="105"/>
    </row>
    <row r="58" spans="1:7" s="12" customFormat="1" ht="12.75" customHeight="1">
      <c r="A58" s="29"/>
      <c r="B58" s="13" t="s">
        <v>56</v>
      </c>
      <c r="C58" s="30"/>
      <c r="D58" s="14"/>
      <c r="E58" s="1"/>
      <c r="F58" s="103">
        <f>F20+F40+F41</f>
        <v>0</v>
      </c>
      <c r="G58" s="103">
        <f>G20+G40+G41</f>
        <v>0</v>
      </c>
    </row>
    <row r="59" spans="1:7" s="12" customFormat="1" ht="12.75" customHeight="1">
      <c r="A59" s="1" t="s">
        <v>57</v>
      </c>
      <c r="B59" s="13" t="s">
        <v>58</v>
      </c>
      <c r="C59" s="13"/>
      <c r="D59" s="69"/>
      <c r="E59" s="29"/>
      <c r="F59" s="103">
        <f>SUM(F60:F63)</f>
        <v>0</v>
      </c>
      <c r="G59" s="103">
        <f>SUM(G60:G63)</f>
        <v>0</v>
      </c>
    </row>
    <row r="60" spans="1:7" s="12" customFormat="1" ht="12.75" customHeight="1">
      <c r="A60" s="29" t="s">
        <v>10</v>
      </c>
      <c r="B60" s="6" t="s">
        <v>190</v>
      </c>
      <c r="C60" s="6"/>
      <c r="D60" s="43"/>
      <c r="E60" s="29"/>
      <c r="F60" s="105"/>
      <c r="G60" s="105"/>
    </row>
    <row r="61" spans="1:7" s="12" customFormat="1" ht="12.75" customHeight="1">
      <c r="A61" s="19" t="s">
        <v>17</v>
      </c>
      <c r="B61" s="20" t="s">
        <v>191</v>
      </c>
      <c r="C61" s="21"/>
      <c r="D61" s="22"/>
      <c r="E61" s="19"/>
      <c r="F61" s="108"/>
      <c r="G61" s="108"/>
    </row>
    <row r="62" spans="1:7" s="12" customFormat="1" ht="12.75" customHeight="1">
      <c r="A62" s="29" t="s">
        <v>37</v>
      </c>
      <c r="B62" s="113" t="s">
        <v>192</v>
      </c>
      <c r="C62" s="114"/>
      <c r="D62" s="115"/>
      <c r="E62" s="29"/>
      <c r="F62" s="105"/>
      <c r="G62" s="105"/>
    </row>
    <row r="63" spans="1:7" s="12" customFormat="1" ht="12.75" customHeight="1">
      <c r="A63" s="29" t="s">
        <v>91</v>
      </c>
      <c r="B63" s="6" t="s">
        <v>193</v>
      </c>
      <c r="C63" s="7"/>
      <c r="D63" s="5"/>
      <c r="E63" s="29"/>
      <c r="F63" s="105"/>
      <c r="G63" s="105"/>
    </row>
    <row r="64" spans="1:7" s="12" customFormat="1" ht="12.75" customHeight="1">
      <c r="A64" s="1" t="s">
        <v>62</v>
      </c>
      <c r="B64" s="13" t="s">
        <v>63</v>
      </c>
      <c r="C64" s="30"/>
      <c r="D64" s="14"/>
      <c r="E64" s="29"/>
      <c r="F64" s="103">
        <f>F65+F69</f>
        <v>0</v>
      </c>
      <c r="G64" s="103">
        <f>G65+G69</f>
        <v>0</v>
      </c>
    </row>
    <row r="65" spans="1:7" s="12" customFormat="1" ht="12.75" customHeight="1">
      <c r="A65" s="29" t="s">
        <v>10</v>
      </c>
      <c r="B65" s="33" t="s">
        <v>64</v>
      </c>
      <c r="C65" s="34"/>
      <c r="D65" s="17"/>
      <c r="E65" s="29"/>
      <c r="F65" s="104">
        <f>SUM(F66:F68)</f>
        <v>0</v>
      </c>
      <c r="G65" s="104">
        <f>SUM(G66:G68)</f>
        <v>0</v>
      </c>
    </row>
    <row r="66" spans="1:7" s="12" customFormat="1" ht="12.75">
      <c r="A66" s="23" t="s">
        <v>11</v>
      </c>
      <c r="B66" s="38"/>
      <c r="C66" s="42" t="s">
        <v>194</v>
      </c>
      <c r="D66" s="48"/>
      <c r="E66" s="100"/>
      <c r="F66" s="105"/>
      <c r="G66" s="105"/>
    </row>
    <row r="67" spans="1:7" s="12" customFormat="1" ht="12.75" customHeight="1">
      <c r="A67" s="23" t="s">
        <v>13</v>
      </c>
      <c r="B67" s="7"/>
      <c r="C67" s="42" t="s">
        <v>195</v>
      </c>
      <c r="D67" s="28"/>
      <c r="E67" s="29"/>
      <c r="F67" s="105"/>
      <c r="G67" s="105"/>
    </row>
    <row r="68" spans="1:7" s="12" customFormat="1" ht="12.75" customHeight="1">
      <c r="A68" s="23" t="s">
        <v>98</v>
      </c>
      <c r="B68" s="7"/>
      <c r="C68" s="42" t="s">
        <v>196</v>
      </c>
      <c r="D68" s="28"/>
      <c r="E68" s="98"/>
      <c r="F68" s="105"/>
      <c r="G68" s="105"/>
    </row>
    <row r="69" spans="1:7" s="60" customFormat="1" ht="12.75" customHeight="1">
      <c r="A69" s="55" t="s">
        <v>17</v>
      </c>
      <c r="B69" s="56" t="s">
        <v>67</v>
      </c>
      <c r="C69" s="57"/>
      <c r="D69" s="58"/>
      <c r="E69" s="55"/>
      <c r="F69" s="104">
        <f>SUM(F70:F75)+SUM(F78:F83)</f>
        <v>0</v>
      </c>
      <c r="G69" s="104">
        <f>SUM(G70:G75)+SUM(G78:G83)</f>
        <v>0</v>
      </c>
    </row>
    <row r="70" spans="1:7" s="12" customFormat="1" ht="12.75" customHeight="1">
      <c r="A70" s="23" t="s">
        <v>19</v>
      </c>
      <c r="B70" s="7"/>
      <c r="C70" s="42" t="s">
        <v>197</v>
      </c>
      <c r="D70" s="24"/>
      <c r="E70" s="29"/>
      <c r="F70" s="105"/>
      <c r="G70" s="105"/>
    </row>
    <row r="71" spans="1:7" s="12" customFormat="1" ht="12.75" customHeight="1">
      <c r="A71" s="23" t="s">
        <v>21</v>
      </c>
      <c r="B71" s="38"/>
      <c r="C71" s="42" t="s">
        <v>198</v>
      </c>
      <c r="D71" s="48"/>
      <c r="E71" s="100"/>
      <c r="F71" s="105"/>
      <c r="G71" s="105"/>
    </row>
    <row r="72" spans="1:7" s="12" customFormat="1" ht="12.75">
      <c r="A72" s="23" t="s">
        <v>23</v>
      </c>
      <c r="B72" s="38"/>
      <c r="C72" s="42" t="s">
        <v>199</v>
      </c>
      <c r="D72" s="48"/>
      <c r="E72" s="100"/>
      <c r="F72" s="105"/>
      <c r="G72" s="105"/>
    </row>
    <row r="73" spans="1:7" s="12" customFormat="1" ht="12.75">
      <c r="A73" s="23" t="s">
        <v>25</v>
      </c>
      <c r="B73" s="49"/>
      <c r="C73" s="50" t="s">
        <v>200</v>
      </c>
      <c r="D73" s="51"/>
      <c r="E73" s="100"/>
      <c r="F73" s="105"/>
      <c r="G73" s="105"/>
    </row>
    <row r="74" spans="1:7" s="12" customFormat="1" ht="12.75">
      <c r="A74" s="55" t="s">
        <v>27</v>
      </c>
      <c r="B74" s="26"/>
      <c r="C74" s="26" t="s">
        <v>201</v>
      </c>
      <c r="D74" s="27"/>
      <c r="E74" s="100"/>
      <c r="F74" s="105"/>
      <c r="G74" s="105"/>
    </row>
    <row r="75" spans="1:7" s="12" customFormat="1" ht="12.75" customHeight="1">
      <c r="A75" s="23" t="s">
        <v>29</v>
      </c>
      <c r="B75" s="49"/>
      <c r="C75" s="50" t="s">
        <v>96</v>
      </c>
      <c r="D75" s="51"/>
      <c r="E75" s="29"/>
      <c r="F75" s="104">
        <f>SUM(F76:F77)</f>
        <v>0</v>
      </c>
      <c r="G75" s="104">
        <f>SUM(G76:G77)</f>
        <v>0</v>
      </c>
    </row>
    <row r="76" spans="1:7" s="12" customFormat="1" ht="12.75" customHeight="1">
      <c r="A76" s="18" t="s">
        <v>130</v>
      </c>
      <c r="B76" s="25"/>
      <c r="C76" s="26"/>
      <c r="D76" s="45" t="s">
        <v>202</v>
      </c>
      <c r="E76" s="100"/>
      <c r="F76" s="105"/>
      <c r="G76" s="105"/>
    </row>
    <row r="77" spans="1:7" s="12" customFormat="1" ht="12.75" customHeight="1">
      <c r="A77" s="18" t="s">
        <v>131</v>
      </c>
      <c r="B77" s="25"/>
      <c r="C77" s="26"/>
      <c r="D77" s="45" t="s">
        <v>203</v>
      </c>
      <c r="E77" s="97"/>
      <c r="F77" s="105"/>
      <c r="G77" s="105"/>
    </row>
    <row r="78" spans="1:7" s="12" customFormat="1" ht="12.75" customHeight="1">
      <c r="A78" s="18" t="s">
        <v>31</v>
      </c>
      <c r="B78" s="52"/>
      <c r="C78" s="53" t="s">
        <v>204</v>
      </c>
      <c r="D78" s="54"/>
      <c r="E78" s="97"/>
      <c r="F78" s="105"/>
      <c r="G78" s="105"/>
    </row>
    <row r="79" spans="1:7" s="12" customFormat="1" ht="12.75" customHeight="1">
      <c r="A79" s="18" t="s">
        <v>33</v>
      </c>
      <c r="B79" s="32"/>
      <c r="C79" s="44" t="s">
        <v>205</v>
      </c>
      <c r="D79" s="46"/>
      <c r="E79" s="100"/>
      <c r="F79" s="105"/>
      <c r="G79" s="105"/>
    </row>
    <row r="80" spans="1:7" s="12" customFormat="1" ht="12.75" customHeight="1">
      <c r="A80" s="18" t="s">
        <v>35</v>
      </c>
      <c r="B80" s="7"/>
      <c r="C80" s="42" t="s">
        <v>206</v>
      </c>
      <c r="D80" s="28"/>
      <c r="E80" s="100"/>
      <c r="F80" s="105"/>
      <c r="G80" s="105"/>
    </row>
    <row r="81" spans="1:7" s="12" customFormat="1" ht="12.75" customHeight="1">
      <c r="A81" s="18" t="s">
        <v>36</v>
      </c>
      <c r="B81" s="7"/>
      <c r="C81" s="42" t="s">
        <v>207</v>
      </c>
      <c r="D81" s="28"/>
      <c r="E81" s="100"/>
      <c r="F81" s="105"/>
      <c r="G81" s="105"/>
    </row>
    <row r="82" spans="1:7" s="12" customFormat="1" ht="12.75" customHeight="1">
      <c r="A82" s="18" t="s">
        <v>132</v>
      </c>
      <c r="B82" s="25"/>
      <c r="C82" s="44" t="s">
        <v>208</v>
      </c>
      <c r="D82" s="45"/>
      <c r="E82" s="100"/>
      <c r="F82" s="105"/>
      <c r="G82" s="105"/>
    </row>
    <row r="83" spans="1:7" s="12" customFormat="1" ht="12.75" customHeight="1">
      <c r="A83" s="18" t="s">
        <v>133</v>
      </c>
      <c r="B83" s="7"/>
      <c r="C83" s="42" t="s">
        <v>209</v>
      </c>
      <c r="D83" s="28"/>
      <c r="E83" s="98"/>
      <c r="F83" s="105"/>
      <c r="G83" s="105"/>
    </row>
    <row r="84" spans="1:7" s="12" customFormat="1" ht="12.75" customHeight="1">
      <c r="A84" s="3" t="s">
        <v>74</v>
      </c>
      <c r="B84" s="35" t="s">
        <v>75</v>
      </c>
      <c r="C84" s="36"/>
      <c r="D84" s="37"/>
      <c r="E84" s="98"/>
      <c r="F84" s="103">
        <f>SUM(F85:F86)+SUM(F89:F90)</f>
        <v>0</v>
      </c>
      <c r="G84" s="103">
        <f>SUM(G85:G86)+SUM(G89:G90)</f>
        <v>0</v>
      </c>
    </row>
    <row r="85" spans="1:7" s="12" customFormat="1" ht="12.75" customHeight="1">
      <c r="A85" s="55" t="s">
        <v>10</v>
      </c>
      <c r="B85" s="6" t="s">
        <v>210</v>
      </c>
      <c r="C85" s="7"/>
      <c r="D85" s="5"/>
      <c r="E85" s="98"/>
      <c r="F85" s="105"/>
      <c r="G85" s="105"/>
    </row>
    <row r="86" spans="1:7" s="12" customFormat="1" ht="12.75" customHeight="1">
      <c r="A86" s="55" t="s">
        <v>17</v>
      </c>
      <c r="B86" s="33" t="s">
        <v>76</v>
      </c>
      <c r="C86" s="34"/>
      <c r="D86" s="17"/>
      <c r="E86" s="29"/>
      <c r="F86" s="104">
        <f>SUM(F87:F88)</f>
        <v>0</v>
      </c>
      <c r="G86" s="104">
        <f>SUM(G87:G88)</f>
        <v>0</v>
      </c>
    </row>
    <row r="87" spans="1:7" s="12" customFormat="1" ht="12.75" customHeight="1">
      <c r="A87" s="18" t="s">
        <v>19</v>
      </c>
      <c r="B87" s="7"/>
      <c r="C87" s="42" t="s">
        <v>211</v>
      </c>
      <c r="D87" s="28"/>
      <c r="E87" s="29"/>
      <c r="F87" s="105"/>
      <c r="G87" s="105"/>
    </row>
    <row r="88" spans="1:7" s="12" customFormat="1" ht="12.75" customHeight="1">
      <c r="A88" s="18" t="s">
        <v>21</v>
      </c>
      <c r="B88" s="7"/>
      <c r="C88" s="42" t="s">
        <v>212</v>
      </c>
      <c r="D88" s="28"/>
      <c r="E88" s="29"/>
      <c r="F88" s="105"/>
      <c r="G88" s="105"/>
    </row>
    <row r="89" spans="1:7" s="12" customFormat="1" ht="12.75" customHeight="1">
      <c r="A89" s="55" t="s">
        <v>37</v>
      </c>
      <c r="B89" s="26" t="s">
        <v>213</v>
      </c>
      <c r="C89" s="26"/>
      <c r="D89" s="27"/>
      <c r="E89" s="29"/>
      <c r="F89" s="105"/>
      <c r="G89" s="105"/>
    </row>
    <row r="90" spans="1:7" s="12" customFormat="1" ht="12.75" customHeight="1">
      <c r="A90" s="79" t="s">
        <v>43</v>
      </c>
      <c r="B90" s="20" t="s">
        <v>79</v>
      </c>
      <c r="C90" s="21"/>
      <c r="D90" s="22"/>
      <c r="E90" s="29"/>
      <c r="F90" s="104">
        <f>SUM(F91:F92)</f>
        <v>0</v>
      </c>
      <c r="G90" s="104">
        <f>SUM(G91:G92)</f>
        <v>0</v>
      </c>
    </row>
    <row r="91" spans="1:7" s="12" customFormat="1" ht="12.75" customHeight="1">
      <c r="A91" s="18" t="s">
        <v>117</v>
      </c>
      <c r="B91" s="30"/>
      <c r="C91" s="42" t="s">
        <v>215</v>
      </c>
      <c r="D91" s="10"/>
      <c r="E91" s="97"/>
      <c r="F91" s="105"/>
      <c r="G91" s="105"/>
    </row>
    <row r="92" spans="1:7" s="12" customFormat="1" ht="12.75" customHeight="1">
      <c r="A92" s="18" t="s">
        <v>118</v>
      </c>
      <c r="B92" s="30"/>
      <c r="C92" s="42" t="s">
        <v>214</v>
      </c>
      <c r="D92" s="10"/>
      <c r="E92" s="97"/>
      <c r="F92" s="105"/>
      <c r="G92" s="105"/>
    </row>
    <row r="93" spans="1:7" s="12" customFormat="1" ht="12.75" customHeight="1">
      <c r="A93" s="1" t="s">
        <v>83</v>
      </c>
      <c r="B93" s="35" t="s">
        <v>84</v>
      </c>
      <c r="C93" s="37"/>
      <c r="D93" s="37"/>
      <c r="E93" s="97"/>
      <c r="F93" s="106"/>
      <c r="G93" s="106"/>
    </row>
    <row r="94" spans="1:10" s="12" customFormat="1" ht="25.5" customHeight="1">
      <c r="A94" s="1"/>
      <c r="B94" s="116" t="s">
        <v>119</v>
      </c>
      <c r="C94" s="117"/>
      <c r="D94" s="118"/>
      <c r="E94" s="29"/>
      <c r="F94" s="103">
        <f>F59+F64+F84+F93</f>
        <v>0</v>
      </c>
      <c r="G94" s="103">
        <f>G59+G64+G84+G93</f>
        <v>0</v>
      </c>
      <c r="I94" s="80">
        <f>IF(F58-F94=0,"",F58-F94)</f>
      </c>
      <c r="J94" s="80">
        <f>IF(G58-G94=0,"",G58-G94)</f>
      </c>
    </row>
    <row r="95" spans="1:7" s="12" customFormat="1" ht="12.75">
      <c r="A95" s="40"/>
      <c r="B95" s="39"/>
      <c r="C95" s="39"/>
      <c r="D95" s="39"/>
      <c r="E95" s="39"/>
      <c r="F95" s="41"/>
      <c r="G95" s="41"/>
    </row>
    <row r="96" spans="1:7" s="76" customFormat="1" ht="22.5" customHeight="1">
      <c r="A96" s="74"/>
      <c r="B96" s="111" t="s">
        <v>110</v>
      </c>
      <c r="C96" s="112"/>
      <c r="D96" s="112"/>
      <c r="E96" s="75" t="s">
        <v>219</v>
      </c>
      <c r="F96" s="111" t="s">
        <v>124</v>
      </c>
      <c r="G96" s="112"/>
    </row>
    <row r="97" spans="1:7" s="12" customFormat="1" ht="15.75" customHeight="1">
      <c r="A97" s="77"/>
      <c r="B97" s="141" t="s">
        <v>218</v>
      </c>
      <c r="C97" s="142"/>
      <c r="D97" s="142"/>
      <c r="E97" s="95" t="s">
        <v>108</v>
      </c>
      <c r="F97" s="141" t="s">
        <v>109</v>
      </c>
      <c r="G97" s="141"/>
    </row>
    <row r="98" spans="1:7" s="12" customFormat="1" ht="12.75">
      <c r="A98" s="67"/>
      <c r="B98" s="67"/>
      <c r="C98" s="67"/>
      <c r="D98" s="67"/>
      <c r="E98" s="68"/>
      <c r="F98" s="9"/>
      <c r="G98" s="9"/>
    </row>
    <row r="99" spans="1:7" s="76" customFormat="1" ht="22.5" customHeight="1">
      <c r="A99" s="74"/>
      <c r="B99" s="111" t="s">
        <v>110</v>
      </c>
      <c r="C99" s="112"/>
      <c r="D99" s="112"/>
      <c r="E99" s="75" t="s">
        <v>219</v>
      </c>
      <c r="F99" s="111" t="s">
        <v>124</v>
      </c>
      <c r="G99" s="112"/>
    </row>
    <row r="100" spans="1:7" s="12" customFormat="1" ht="15.75" customHeight="1">
      <c r="A100" s="77"/>
      <c r="B100" s="141" t="s">
        <v>220</v>
      </c>
      <c r="C100" s="142"/>
      <c r="D100" s="142"/>
      <c r="E100" s="95" t="s">
        <v>108</v>
      </c>
      <c r="F100" s="141" t="s">
        <v>109</v>
      </c>
      <c r="G100" s="141"/>
    </row>
    <row r="101" s="12" customFormat="1" ht="12.75">
      <c r="E101" s="41"/>
    </row>
    <row r="102" s="12" customFormat="1" ht="12.75">
      <c r="E102" s="41"/>
    </row>
    <row r="103" s="12" customFormat="1" ht="12.75">
      <c r="E103" s="41"/>
    </row>
    <row r="104" s="12" customFormat="1" ht="12.75">
      <c r="E104" s="41"/>
    </row>
    <row r="105" s="12" customFormat="1" ht="12.75">
      <c r="E105" s="41"/>
    </row>
    <row r="106" s="12" customFormat="1" ht="12.75">
      <c r="E106" s="41"/>
    </row>
    <row r="107" s="12" customFormat="1" ht="12.75">
      <c r="E107" s="41"/>
    </row>
    <row r="108" s="12" customFormat="1" ht="12.75">
      <c r="E108" s="41"/>
    </row>
    <row r="109" s="12" customFormat="1" ht="12.75">
      <c r="E109" s="41"/>
    </row>
    <row r="110" s="12" customFormat="1" ht="12.75">
      <c r="E110" s="41"/>
    </row>
    <row r="111" s="12" customFormat="1" ht="12.75">
      <c r="E111" s="41"/>
    </row>
    <row r="112" s="12" customFormat="1" ht="12.75">
      <c r="E112" s="41"/>
    </row>
    <row r="113" s="12" customFormat="1" ht="12.75">
      <c r="E113" s="41"/>
    </row>
    <row r="114" s="12" customFormat="1" ht="12.75">
      <c r="E114" s="41"/>
    </row>
    <row r="115" s="12" customFormat="1" ht="12.75">
      <c r="E115" s="41"/>
    </row>
  </sheetData>
  <sheetProtection/>
  <mergeCells count="26">
    <mergeCell ref="B99:D99"/>
    <mergeCell ref="F99:G99"/>
    <mergeCell ref="B100:D100"/>
    <mergeCell ref="F100:G100"/>
    <mergeCell ref="B62:D62"/>
    <mergeCell ref="B94:D94"/>
    <mergeCell ref="B96:D96"/>
    <mergeCell ref="F96:G96"/>
    <mergeCell ref="B97:D97"/>
    <mergeCell ref="F97:G97"/>
    <mergeCell ref="C47:D47"/>
    <mergeCell ref="C53:D53"/>
    <mergeCell ref="B19:D19"/>
    <mergeCell ref="A16:G16"/>
    <mergeCell ref="A17:G17"/>
    <mergeCell ref="D18:G18"/>
    <mergeCell ref="E2:G2"/>
    <mergeCell ref="E3:G3"/>
    <mergeCell ref="A7:G7"/>
    <mergeCell ref="A8:G8"/>
    <mergeCell ref="A5:G6"/>
    <mergeCell ref="A14:G14"/>
    <mergeCell ref="A9:G9"/>
    <mergeCell ref="A12:E12"/>
    <mergeCell ref="A10:G11"/>
    <mergeCell ref="A13:G13"/>
  </mergeCells>
  <conditionalFormatting sqref="F20:G83">
    <cfRule type="cellIs" priority="1" dxfId="0" operator="lessThan" stopIfTrue="1">
      <formula>0</formula>
    </cfRule>
  </conditionalFormatting>
  <printOptions horizontalCentered="1"/>
  <pageMargins left="0.5511811023622047" right="0.31496062992125984" top="0.5118110236220472" bottom="0.2755905511811024" header="0.31496062992125984" footer="0.11811023622047245"/>
  <pageSetup fitToHeight="2" horizontalDpi="600" verticalDpi="600" orientation="portrait" paperSize="9" scale="86" r:id="rId2"/>
  <headerFooter alignWithMargins="0">
    <oddHeader>&amp;CPsl. &amp;P  iš  &amp;N</oddHeader>
  </headerFooter>
  <rowBreaks count="1" manualBreakCount="1">
    <brk id="5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O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0.00390625" style="89" bestFit="1" customWidth="1"/>
    <col min="2" max="2" width="4.8515625" style="89" bestFit="1" customWidth="1"/>
    <col min="3" max="3" width="5.00390625" style="89" bestFit="1" customWidth="1"/>
    <col min="4" max="4" width="9.28125" style="89" bestFit="1" customWidth="1"/>
    <col min="5" max="5" width="5.8515625" style="89" bestFit="1" customWidth="1"/>
    <col min="6" max="6" width="6.28125" style="89" bestFit="1" customWidth="1"/>
    <col min="7" max="7" width="6.421875" style="89" bestFit="1" customWidth="1"/>
    <col min="8" max="8" width="6.140625" style="89" bestFit="1" customWidth="1"/>
    <col min="9" max="10" width="5.28125" style="89" bestFit="1" customWidth="1"/>
    <col min="11" max="11" width="12.140625" style="89" bestFit="1" customWidth="1"/>
    <col min="12" max="12" width="13.140625" style="89" bestFit="1" customWidth="1"/>
    <col min="13" max="13" width="10.00390625" style="89" bestFit="1" customWidth="1"/>
    <col min="14" max="14" width="5.28125" style="89" bestFit="1" customWidth="1"/>
    <col min="15" max="15" width="7.57421875" style="93" bestFit="1" customWidth="1"/>
    <col min="16" max="16384" width="9.140625" style="89" customWidth="1"/>
  </cols>
  <sheetData>
    <row r="1" spans="1:15" s="88" customFormat="1" ht="15">
      <c r="A1" s="83" t="s">
        <v>135</v>
      </c>
      <c r="B1" s="83" t="s">
        <v>136</v>
      </c>
      <c r="C1" s="84" t="s">
        <v>137</v>
      </c>
      <c r="D1" s="85" t="s">
        <v>138</v>
      </c>
      <c r="E1" s="84" t="s">
        <v>139</v>
      </c>
      <c r="F1" s="84" t="s">
        <v>140</v>
      </c>
      <c r="G1" s="84" t="s">
        <v>141</v>
      </c>
      <c r="H1" s="84" t="s">
        <v>142</v>
      </c>
      <c r="I1" s="84" t="s">
        <v>143</v>
      </c>
      <c r="J1" s="83" t="s">
        <v>144</v>
      </c>
      <c r="K1" s="86" t="s">
        <v>145</v>
      </c>
      <c r="L1" s="84" t="s">
        <v>146</v>
      </c>
      <c r="M1" s="83" t="s">
        <v>147</v>
      </c>
      <c r="N1" s="83" t="s">
        <v>148</v>
      </c>
      <c r="O1" s="87" t="s">
        <v>149</v>
      </c>
    </row>
    <row r="2" spans="1:15" ht="12.75">
      <c r="A2" s="89" t="s">
        <v>151</v>
      </c>
      <c r="B2" s="89" t="s">
        <v>152</v>
      </c>
      <c r="C2" s="90"/>
      <c r="D2" s="90"/>
      <c r="E2" s="90"/>
      <c r="F2" s="90"/>
      <c r="G2" s="90"/>
      <c r="H2" s="90"/>
      <c r="I2" s="90"/>
      <c r="J2" s="90"/>
      <c r="K2" s="91" t="str">
        <f>SUBSTITUTE('02S02P (1+2)'!F39,",",".")</f>
        <v>0</v>
      </c>
      <c r="L2" s="90"/>
      <c r="M2" s="92">
        <f>'02S02P_1'!$A$3</f>
        <v>190757417</v>
      </c>
      <c r="N2" s="89" t="s">
        <v>150</v>
      </c>
      <c r="O2" s="92" t="str">
        <f>MID('02S02P_1'!$A$18,1,4)&amp;"."&amp;MID('02S02P_1'!$A$18,5,2)</f>
        <v>2015.06</v>
      </c>
    </row>
    <row r="3" spans="1:15" ht="12.75">
      <c r="A3" s="89" t="s">
        <v>153</v>
      </c>
      <c r="B3" s="89" t="s">
        <v>152</v>
      </c>
      <c r="K3" s="91" t="str">
        <f>SUBSTITUTE('02S02P (1+2)'!F68,",",".")</f>
        <v>0</v>
      </c>
      <c r="M3" s="92">
        <f>'02S02P_1'!$A$3</f>
        <v>190757417</v>
      </c>
      <c r="N3" s="89" t="s">
        <v>150</v>
      </c>
      <c r="O3" s="92" t="str">
        <f>MID('02S02P_1'!$A$18,1,4)&amp;"."&amp;MID('02S02P_1'!$A$18,5,2)</f>
        <v>2015.06</v>
      </c>
    </row>
    <row r="4" spans="1:15" ht="12.75">
      <c r="A4" s="89" t="s">
        <v>154</v>
      </c>
      <c r="B4" s="89" t="s">
        <v>152</v>
      </c>
      <c r="J4" s="90"/>
      <c r="K4" s="91" t="str">
        <f>SUBSTITUTE('02S02P (1+2)'!F74,",",".")</f>
        <v>0</v>
      </c>
      <c r="M4" s="92">
        <f>'02S02P_1'!$A$3</f>
        <v>190757417</v>
      </c>
      <c r="N4" s="89" t="s">
        <v>150</v>
      </c>
      <c r="O4" s="92" t="str">
        <f>MID('02S02P_1'!$A$18,1,4)&amp;"."&amp;MID('02S02P_1'!$A$18,5,2)</f>
        <v>2015.06</v>
      </c>
    </row>
    <row r="5" spans="1:15" ht="12.75">
      <c r="A5" s="89" t="s">
        <v>155</v>
      </c>
      <c r="B5" s="89" t="s">
        <v>152</v>
      </c>
      <c r="K5" s="91" t="str">
        <f>SUBSTITUTE('02S02P (1+2)'!F76,",",".")</f>
        <v>0</v>
      </c>
      <c r="M5" s="92">
        <f>'02S02P_1'!$A$3</f>
        <v>190757417</v>
      </c>
      <c r="N5" s="89" t="s">
        <v>150</v>
      </c>
      <c r="O5" s="92" t="str">
        <f>MID('02S02P_1'!$A$18,1,4)&amp;"."&amp;MID('02S02P_1'!$A$18,5,2)</f>
        <v>2015.06</v>
      </c>
    </row>
    <row r="6" spans="1:15" ht="12.75">
      <c r="A6" s="89" t="s">
        <v>156</v>
      </c>
      <c r="B6" s="89" t="s">
        <v>152</v>
      </c>
      <c r="J6" s="90"/>
      <c r="K6" s="91" t="str">
        <f>SUBSTITUTE('02S02P (1+2)'!F77,",",".")</f>
        <v>0</v>
      </c>
      <c r="M6" s="92">
        <f>'02S02P_1'!$A$3</f>
        <v>190757417</v>
      </c>
      <c r="N6" s="89" t="s">
        <v>150</v>
      </c>
      <c r="O6" s="92" t="str">
        <f>MID('02S02P_1'!$A$18,1,4)&amp;"."&amp;MID('02S02P_1'!$A$18,5,2)</f>
        <v>2015.06</v>
      </c>
    </row>
    <row r="7" spans="1:15" ht="12.75">
      <c r="A7" s="89" t="s">
        <v>157</v>
      </c>
      <c r="B7" s="89" t="s">
        <v>152</v>
      </c>
      <c r="K7" s="91" t="str">
        <f>SUBSTITUTE('02S02P (1+2)'!F78,",",".")</f>
        <v>0</v>
      </c>
      <c r="M7" s="92">
        <f>'02S02P_1'!$A$3</f>
        <v>190757417</v>
      </c>
      <c r="N7" s="89" t="s">
        <v>150</v>
      </c>
      <c r="O7" s="92" t="str">
        <f>MID('02S02P_1'!$A$18,1,4)&amp;"."&amp;MID('02S02P_1'!$A$18,5,2)</f>
        <v>2015.06</v>
      </c>
    </row>
    <row r="8" spans="1:15" ht="12.75">
      <c r="A8" s="89" t="s">
        <v>158</v>
      </c>
      <c r="B8" s="89" t="s">
        <v>152</v>
      </c>
      <c r="J8" s="90"/>
      <c r="K8" s="91" t="str">
        <f>SUBSTITUTE('02S02P (1+2)'!F81,",",".")</f>
        <v>0</v>
      </c>
      <c r="M8" s="92">
        <f>'02S02P_1'!$A$3</f>
        <v>190757417</v>
      </c>
      <c r="N8" s="89" t="s">
        <v>150</v>
      </c>
      <c r="O8" s="92" t="str">
        <f>MID('02S02P_1'!$A$18,1,4)&amp;"."&amp;MID('02S02P_1'!$A$18,5,2)</f>
        <v>2015.06</v>
      </c>
    </row>
    <row r="10" ht="12.75"/>
    <row r="11" ht="12.75"/>
    <row r="12" ht="12.75"/>
    <row r="13" ht="12.75"/>
    <row r="14" ht="12.75"/>
    <row r="15" ht="12.75"/>
  </sheetData>
  <sheetProtection/>
  <autoFilter ref="A1:O8"/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- Finansinės būklės ataskaita</dc:title>
  <dc:subject/>
  <dc:creator>HEC</dc:creator>
  <cp:keywords/>
  <dc:description/>
  <cp:lastModifiedBy>Apskaita</cp:lastModifiedBy>
  <cp:lastPrinted>2013-03-05T10:25:44Z</cp:lastPrinted>
  <dcterms:created xsi:type="dcterms:W3CDTF">2009-07-20T14:30:53Z</dcterms:created>
  <dcterms:modified xsi:type="dcterms:W3CDTF">2020-09-24T07:30:14Z</dcterms:modified>
  <cp:category/>
  <cp:version/>
  <cp:contentType/>
  <cp:contentStatus/>
</cp:coreProperties>
</file>