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tabRatio="739" activeTab="1"/>
  </bookViews>
  <sheets>
    <sheet name="03S02P_1" sheetId="1" r:id="rId1"/>
    <sheet name="03S02P (1+2)" sheetId="2" r:id="rId2"/>
    <sheet name="03S02P_2" sheetId="3" r:id="rId3"/>
    <sheet name="VSAKIS-imp-F99" sheetId="4" r:id="rId4"/>
  </sheets>
  <definedNames>
    <definedName name="_xlnm._FilterDatabase" localSheetId="3" hidden="1">'VSAKIS-imp-F99'!$A$1:$O$23</definedName>
    <definedName name="_xlnm.Print_Area" localSheetId="1">'03S02P (1+2)'!$A$1:$I$64</definedName>
    <definedName name="_xlnm.Print_Area" localSheetId="0">'03S02P_1'!$A$1:$I$64</definedName>
    <definedName name="_xlnm.Print_Area" localSheetId="2">'03S02P_2'!$A$1:$I$64</definedName>
    <definedName name="_xlnm.Print_Titles" localSheetId="1">'03S02P (1+2)'!$20:$20</definedName>
    <definedName name="_xlnm.Print_Titles" localSheetId="0">'03S02P_1'!$20:$20</definedName>
    <definedName name="_xlnm.Print_Titles" localSheetId="2">'03S02P_2'!$20:$20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0"/>
            <rFont val="Tahoma"/>
            <family val="2"/>
          </rPr>
          <t xml:space="preserve">Sąskaitos kodas.
</t>
        </r>
        <r>
          <rPr>
            <sz val="10"/>
            <rFont val="Tahoma"/>
            <family val="2"/>
          </rPr>
          <t>Finansinės eilutės, kurios skaitinė reikšmė yra pateikiama, kodas.</t>
        </r>
      </text>
    </comment>
    <comment ref="B1" authorId="0">
      <text>
        <r>
          <rPr>
            <b/>
            <sz val="10"/>
            <rFont val="Tahoma"/>
            <family val="2"/>
          </rPr>
          <t>Srauto kodas</t>
        </r>
      </text>
    </comment>
    <comment ref="C1" authorId="0">
      <text>
        <r>
          <rPr>
            <b/>
            <sz val="10"/>
            <rFont val="Tahoma"/>
            <family val="2"/>
          </rPr>
          <t xml:space="preserve">Laisvas tekstas.
</t>
        </r>
        <r>
          <rPr>
            <sz val="10"/>
            <rFont val="Tahoma"/>
            <family val="2"/>
          </rPr>
          <t>Eilutės kodas. Naudojama aiškinamojo rašto lentelėms, kurios turi kintamą eilučių skaičių.</t>
        </r>
      </text>
    </comment>
    <comment ref="D1" authorId="0">
      <text>
        <r>
          <rPr>
            <b/>
            <sz val="10"/>
            <rFont val="Tahoma"/>
            <family val="2"/>
          </rPr>
          <t xml:space="preserve">Analizė.
</t>
        </r>
        <r>
          <rPr>
            <sz val="10"/>
            <rFont val="Tahoma"/>
            <family val="2"/>
          </rPr>
          <t>Dimensijų analizės kodas.</t>
        </r>
      </text>
    </comment>
    <comment ref="E1" authorId="0">
      <text>
        <r>
          <rPr>
            <b/>
            <sz val="10"/>
            <rFont val="Tahoma"/>
            <family val="2"/>
          </rPr>
          <t>Klasifikatoriaus kodas.</t>
        </r>
      </text>
    </comment>
    <comment ref="F1" authorId="0">
      <text>
        <r>
          <rPr>
            <b/>
            <sz val="10"/>
            <rFont val="Tahoma"/>
            <family val="2"/>
          </rPr>
          <t xml:space="preserve">TAV. 
</t>
        </r>
        <r>
          <rPr>
            <sz val="10"/>
            <rFont val="Tahoma"/>
            <family val="2"/>
          </rPr>
          <t>Turto atsiperkamosios vertės klasifikatoriaus kodas.</t>
        </r>
      </text>
    </comment>
    <comment ref="G1" authorId="0">
      <text>
        <r>
          <rPr>
            <b/>
            <sz val="10"/>
            <rFont val="Tahoma"/>
            <family val="2"/>
          </rPr>
          <t xml:space="preserve">GRV. 
</t>
        </r>
        <r>
          <rPr>
            <sz val="10"/>
            <rFont val="Tahoma"/>
            <family val="2"/>
          </rPr>
          <t>Grynosios realizavimo vertės klasifikatoriaus kodas.</t>
        </r>
      </text>
    </comment>
    <comment ref="H1" authorId="0">
      <text>
        <r>
          <rPr>
            <b/>
            <sz val="10"/>
            <rFont val="Tahoma"/>
            <family val="2"/>
          </rPr>
          <t xml:space="preserve">NVB. 
</t>
        </r>
        <r>
          <rPr>
            <sz val="10"/>
            <rFont val="Tahoma"/>
            <family val="2"/>
          </rPr>
          <t>Būdo, taikyto apskaičiuojant naudojimo vertę,
klasifikatoriaus kodas.</t>
        </r>
      </text>
    </comment>
    <comment ref="I1" authorId="0">
      <text>
        <r>
          <rPr>
            <b/>
            <sz val="10"/>
            <rFont val="Tahoma"/>
            <family val="2"/>
          </rPr>
          <t xml:space="preserve">Pavaldi institucija. 
</t>
        </r>
        <r>
          <rPr>
            <sz val="10"/>
            <rFont val="Tahoma"/>
            <family val="2"/>
          </rPr>
          <t>Prestižo duomenų detalizavimui nurodomas juridinio asmens kodas subjekto, į kurį yra daromos investicijos.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Partneris. 
</t>
        </r>
        <r>
          <rPr>
            <sz val="10"/>
            <rFont val="Tahoma"/>
            <family val="2"/>
          </rPr>
          <t>Tarpusavio sandorių ir eliminavimo informacijai pateikiama partnerio juridinio asmens kodas.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Įmonė. 
</t>
        </r>
        <r>
          <rPr>
            <sz val="10"/>
            <rFont val="Tahoma"/>
            <family val="2"/>
          </rPr>
          <t>VSS, kuris pateikia duomenis, juridinio asmens kodas.</t>
        </r>
      </text>
    </comment>
    <comment ref="N1" authorId="0">
      <text>
        <r>
          <rPr>
            <b/>
            <sz val="10"/>
            <rFont val="Tahoma"/>
            <family val="2"/>
          </rPr>
          <t xml:space="preserve">Vietinis valiutos kodas. 
</t>
        </r>
        <r>
          <rPr>
            <sz val="10"/>
            <rFont val="Tahoma"/>
            <family val="2"/>
          </rPr>
          <t>Duomenų pateikimo valiuta. Jei nenurodyta – parenkama
valiuta Litas.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Duomenų įvedimo periodas.
</t>
        </r>
        <r>
          <rPr>
            <sz val="10"/>
            <rFont val="Tahoma"/>
            <family val="2"/>
          </rPr>
          <t>Privaloma tik jei importuojama kelių duomenų paketų informacija.
Duomenų įvedimo periodas. Jei nenurodyta – užpildomas duomenų paketo periodas. Duomenų įvedimo periodas yra pateikiamas formatu YYYY.mm, kur YYYY – konsoliduojamieji metai, mm – paskutinis konsolidavimo periodo mėnuo (pvz. 2010 m. metiniam konsolidavimui turi būti nurodytas periodas 2010.12).</t>
        </r>
      </text>
    </comment>
  </commentList>
</comments>
</file>

<file path=xl/sharedStrings.xml><?xml version="1.0" encoding="utf-8"?>
<sst xmlns="http://schemas.openxmlformats.org/spreadsheetml/2006/main" count="516" uniqueCount="191">
  <si>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</si>
  <si>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</si>
  <si>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</si>
  <si>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</si>
  <si>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</si>
  <si>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</si>
  <si>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</si>
  <si>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</si>
  <si>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</si>
  <si>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</si>
  <si>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</si>
  <si>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</si>
  <si>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</si>
  <si>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</si>
  <si>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</si>
  <si>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</si>
  <si>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</si>
  <si>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</si>
  <si>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</si>
  <si>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</si>
  <si>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</si>
  <si>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</si>
  <si>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</si>
  <si>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</si>
  <si>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</si>
  <si>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</si>
  <si>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</si>
  <si>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</si>
  <si>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</si>
  <si>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</si>
  <si>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</si>
  <si>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</si>
  <si>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</si>
  <si>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</si>
  <si>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</si>
  <si>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</si>
  <si>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</si>
  <si>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</si>
  <si>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</si>
  <si>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</si>
  <si>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</si>
  <si>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</si>
  <si>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</si>
  <si>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</si>
  <si>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</si>
  <si>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</si>
  <si>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</si>
  <si>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</si>
  <si>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</si>
  <si>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</si>
  <si>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</si>
  <si>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</si>
  <si>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</si>
  <si>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</si>
  <si>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</si>
  <si>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</si>
  <si>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</si>
  <si>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</si>
  <si>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</si>
  <si>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</si>
  <si>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</si>
  <si>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</si>
  <si>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</si>
  <si>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</si>
  <si>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</si>
  <si>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</si>
  <si>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</si>
  <si>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</si>
  <si>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</si>
  <si>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</si>
  <si>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</si>
  <si>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</si>
  <si>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</si>
  <si>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</si>
  <si>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</si>
  <si>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</si>
  <si>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</si>
  <si>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</si>
  <si>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</si>
  <si>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</si>
  <si>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</si>
  <si>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</si>
  <si>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</si>
  <si>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</si>
  <si>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</si>
  <si>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</si>
  <si>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</si>
  <si>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</si>
  <si>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</si>
  <si>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</si>
  <si>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</si>
  <si>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</si>
  <si>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</si>
  <si>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</si>
  <si>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</si>
  <si>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</si>
  <si>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</si>
  <si>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</si>
  <si>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</si>
  <si>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</si>
  <si>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 xml:space="preserve">         Iš valstybės biudžeto </t>
  </si>
  <si>
    <t xml:space="preserve">         Iš savivaldybių biudžetų </t>
  </si>
  <si>
    <t xml:space="preserve">         Iš ES, užsienio valstybių ir tarptautinių organizacijų lėšų</t>
  </si>
  <si>
    <t xml:space="preserve">         Iš kitų finansavimo šaltinių</t>
  </si>
  <si>
    <t xml:space="preserve">         Pagrindinės veiklos kitos pajamos</t>
  </si>
  <si>
    <t xml:space="preserve">         Pervestinų pagrindinės veiklos kitų pajamų suma</t>
  </si>
  <si>
    <t>_________________________ Nr._____</t>
  </si>
  <si>
    <t>_________________________________________________________</t>
  </si>
  <si>
    <t>__________</t>
  </si>
  <si>
    <t>________________________</t>
  </si>
  <si>
    <t>2 priedas</t>
  </si>
  <si>
    <t>© Rimantas Mačiulis, mob. 8-678-55357, 8-611-85723, e.paštas satnamiR@gmail.com, skype satnamiR7708</t>
  </si>
  <si>
    <t>D_AC</t>
  </si>
  <si>
    <t>D_FL</t>
  </si>
  <si>
    <t>D_FT</t>
  </si>
  <si>
    <t>D_AN</t>
  </si>
  <si>
    <t>D_CLF</t>
  </si>
  <si>
    <t>D_TAV</t>
  </si>
  <si>
    <t>D_GRV</t>
  </si>
  <si>
    <t>D_NVB</t>
  </si>
  <si>
    <t>D_SH</t>
  </si>
  <si>
    <t>D_PA</t>
  </si>
  <si>
    <t>P_AMOUNT</t>
  </si>
  <si>
    <t>P_COMMENT</t>
  </si>
  <si>
    <t>D_RU</t>
  </si>
  <si>
    <t>D_CU</t>
  </si>
  <si>
    <t>D_DP</t>
  </si>
  <si>
    <t>LTL</t>
  </si>
  <si>
    <t>FV100711</t>
  </si>
  <si>
    <t>F99</t>
  </si>
  <si>
    <t>FV100712</t>
  </si>
  <si>
    <t>FV100713</t>
  </si>
  <si>
    <t>FV100714</t>
  </si>
  <si>
    <t>FV100762</t>
  </si>
  <si>
    <t>FV1008401</t>
  </si>
  <si>
    <t>FV1008402</t>
  </si>
  <si>
    <t>FV1008403</t>
  </si>
  <si>
    <t>FV1008404</t>
  </si>
  <si>
    <t>FV1008405</t>
  </si>
  <si>
    <t>FV1008406</t>
  </si>
  <si>
    <t>FV1008407</t>
  </si>
  <si>
    <t>FV10081</t>
  </si>
  <si>
    <t>FV1008408</t>
  </si>
  <si>
    <t>FV10082</t>
  </si>
  <si>
    <t>FV1008409</t>
  </si>
  <si>
    <t>FV10083</t>
  </si>
  <si>
    <t>FV1008410</t>
  </si>
  <si>
    <t>FV100841121</t>
  </si>
  <si>
    <t>FV10092</t>
  </si>
  <si>
    <t>FV1012</t>
  </si>
  <si>
    <t>FV1004</t>
  </si>
  <si>
    <r>
      <t xml:space="preserve">         Iš ES, užs.valst.ir tarpt.org.lėšų </t>
    </r>
    <r>
      <rPr>
        <sz val="10"/>
        <rFont val="Times New Roman"/>
        <family val="1"/>
      </rPr>
      <t>(~7011,7012,7013,7021,7022,7023)*</t>
    </r>
  </si>
  <si>
    <r>
      <t xml:space="preserve">PAGRINDINĖS VEIKLOS KITOS PAJAMOS </t>
    </r>
    <r>
      <rPr>
        <sz val="10"/>
        <rFont val="Times New Roman"/>
        <family val="1"/>
      </rPr>
      <t>(A.III.1.- A.III.2.)</t>
    </r>
  </si>
  <si>
    <r>
      <t xml:space="preserve">         Iš kitų finansavimo šaltinių </t>
    </r>
    <r>
      <rPr>
        <sz val="10"/>
        <rFont val="Times New Roman"/>
        <family val="1"/>
      </rPr>
      <t>(~7016,~7026)*</t>
    </r>
  </si>
  <si>
    <r>
      <t xml:space="preserve">         Iš savivaldybių biudžetų </t>
    </r>
    <r>
      <rPr>
        <sz val="10"/>
        <rFont val="Times New Roman"/>
        <family val="1"/>
      </rPr>
      <t>(~7015,~7025)*</t>
    </r>
  </si>
  <si>
    <r>
      <t xml:space="preserve">         Iš valstybės biudžeto </t>
    </r>
    <r>
      <rPr>
        <sz val="10"/>
        <rFont val="Times New Roman"/>
        <family val="1"/>
      </rPr>
      <t>(~7014,~7024)*</t>
    </r>
  </si>
  <si>
    <r>
      <t xml:space="preserve">MOKESČIŲ IR SOCIALINIŲ ĮMOKŲ PAJAMOS </t>
    </r>
    <r>
      <rPr>
        <sz val="11"/>
        <rFont val="Times New Roman"/>
        <family val="1"/>
      </rPr>
      <t>(nepildoma)</t>
    </r>
  </si>
  <si>
    <r>
      <t xml:space="preserve">         Pagrindinės veiklos kitos pajamos </t>
    </r>
    <r>
      <rPr>
        <sz val="10"/>
        <rFont val="Times New Roman"/>
        <family val="1"/>
      </rPr>
      <t>(~741,751,7711,7721) - (7412002)</t>
    </r>
  </si>
  <si>
    <r>
      <t xml:space="preserve">         Pervest.pagr.veiklos kt.paj.suma </t>
    </r>
    <r>
      <rPr>
        <sz val="10"/>
        <rFont val="Times New Roman"/>
        <family val="1"/>
      </rPr>
      <t>(~742,743,752,753,754,7712,7722)</t>
    </r>
  </si>
  <si>
    <r>
      <t xml:space="preserve">PAGRINDINĖS VEIKLOS SĄNAUDOS </t>
    </r>
    <r>
      <rPr>
        <b/>
        <sz val="10"/>
        <rFont val="Times New Roman"/>
        <family val="1"/>
      </rPr>
      <t>(B.I. + ... + B.XIV)</t>
    </r>
  </si>
  <si>
    <r>
      <t xml:space="preserve">PAGRINDINĖS VEIKLOS PAJAMOS </t>
    </r>
    <r>
      <rPr>
        <b/>
        <sz val="10"/>
        <rFont val="Times New Roman"/>
        <family val="1"/>
      </rPr>
      <t>(A. I + A.II + A.III)</t>
    </r>
  </si>
  <si>
    <r>
      <t xml:space="preserve">DARBO UŽMOKESČIO IR SOC. DRAUDIMO </t>
    </r>
    <r>
      <rPr>
        <sz val="10"/>
        <rFont val="Times New Roman"/>
        <family val="1"/>
      </rPr>
      <t>(~8701,8702)</t>
    </r>
  </si>
  <si>
    <r>
      <t xml:space="preserve">NUSIDĖVĖJIMO IR AMORTIZACIJOS </t>
    </r>
    <r>
      <rPr>
        <sz val="10"/>
        <rFont val="Times New Roman"/>
        <family val="1"/>
      </rPr>
      <t>(~8703)</t>
    </r>
  </si>
  <si>
    <r>
      <t xml:space="preserve">KOMUNALINIŲ PASLAUGŲ IR RYŠIŲ </t>
    </r>
    <r>
      <rPr>
        <sz val="10"/>
        <rFont val="Times New Roman"/>
        <family val="1"/>
      </rPr>
      <t>(~8704)</t>
    </r>
  </si>
  <si>
    <r>
      <t xml:space="preserve">KOMANDIRUOČIŲ </t>
    </r>
    <r>
      <rPr>
        <sz val="10"/>
        <rFont val="Times New Roman"/>
        <family val="1"/>
      </rPr>
      <t>(~8705)*</t>
    </r>
  </si>
  <si>
    <r>
      <t xml:space="preserve">TRANSPORTO </t>
    </r>
    <r>
      <rPr>
        <sz val="10"/>
        <rFont val="Times New Roman"/>
        <family val="1"/>
      </rPr>
      <t>(~8706)</t>
    </r>
  </si>
  <si>
    <r>
      <t xml:space="preserve">KVALIFIKACIJOS KĖLIMO </t>
    </r>
    <r>
      <rPr>
        <sz val="10"/>
        <rFont val="Times New Roman"/>
        <family val="1"/>
      </rPr>
      <t>(~8707)</t>
    </r>
  </si>
  <si>
    <r>
      <t xml:space="preserve">PAPRASTOJO REMONTO IR EKSPLOATAVIMO </t>
    </r>
    <r>
      <rPr>
        <sz val="10"/>
        <rFont val="Times New Roman"/>
        <family val="1"/>
      </rPr>
      <t>(~8708)</t>
    </r>
  </si>
  <si>
    <r>
      <t xml:space="preserve">NUVERTĖJIMO IR NURAŠYTŲ SUMŲ </t>
    </r>
    <r>
      <rPr>
        <sz val="10"/>
        <rFont val="Times New Roman"/>
        <family val="1"/>
      </rPr>
      <t>(~8709)</t>
    </r>
  </si>
  <si>
    <r>
      <t xml:space="preserve">SUNAUDOTŲ IR PARDUOTŲ ATSARGŲ SAVIKAINA </t>
    </r>
    <r>
      <rPr>
        <sz val="10"/>
        <rFont val="Times New Roman"/>
        <family val="1"/>
      </rPr>
      <t>(~8710)</t>
    </r>
  </si>
  <si>
    <r>
      <t xml:space="preserve">SOCIALINIŲ IŠMOKŲ </t>
    </r>
    <r>
      <rPr>
        <sz val="10"/>
        <rFont val="Times New Roman"/>
        <family val="1"/>
      </rPr>
      <t>(~82)</t>
    </r>
  </si>
  <si>
    <r>
      <t xml:space="preserve">NUOMOS </t>
    </r>
    <r>
      <rPr>
        <sz val="10"/>
        <rFont val="Times New Roman"/>
        <family val="1"/>
      </rPr>
      <t>(~8711)</t>
    </r>
  </si>
  <si>
    <r>
      <t xml:space="preserve">FINANSAVIMO </t>
    </r>
    <r>
      <rPr>
        <sz val="10"/>
        <rFont val="Times New Roman"/>
        <family val="1"/>
      </rPr>
      <t>(~831,~832,~833)*</t>
    </r>
  </si>
  <si>
    <r>
      <t xml:space="preserve">KITŲ PASLAUGŲ </t>
    </r>
    <r>
      <rPr>
        <sz val="10"/>
        <rFont val="Times New Roman"/>
        <family val="1"/>
      </rPr>
      <t>(~8712)*</t>
    </r>
  </si>
  <si>
    <r>
      <t xml:space="preserve">KITOS </t>
    </r>
    <r>
      <rPr>
        <sz val="10"/>
        <rFont val="Times New Roman"/>
        <family val="1"/>
      </rPr>
      <t>(~81,~8713)</t>
    </r>
  </si>
  <si>
    <r>
      <t xml:space="preserve">PAGRIND. VEIKLOS PERVIRŠIS AR DEFICITAS </t>
    </r>
    <r>
      <rPr>
        <b/>
        <sz val="10"/>
        <rFont val="Times New Roman"/>
        <family val="1"/>
      </rPr>
      <t>(A-B)</t>
    </r>
  </si>
  <si>
    <r>
      <t xml:space="preserve">KITOS VEIKLOS REZULTATAS </t>
    </r>
    <r>
      <rPr>
        <b/>
        <sz val="10"/>
        <rFont val="Times New Roman"/>
        <family val="1"/>
      </rPr>
      <t>(D.I - D.II - D.III)</t>
    </r>
  </si>
  <si>
    <r>
      <t xml:space="preserve">KITOS VEIKLOS PAJAMOS </t>
    </r>
    <r>
      <rPr>
        <sz val="10"/>
        <rFont val="Times New Roman"/>
        <family val="1"/>
      </rPr>
      <t>(~731,7412002)</t>
    </r>
  </si>
  <si>
    <r>
      <t xml:space="preserve">PERVEST. Į BIUDŽ. KT. VEIKLOS PAJAMOS </t>
    </r>
    <r>
      <rPr>
        <sz val="10"/>
        <rFont val="Times New Roman"/>
        <family val="1"/>
      </rPr>
      <t>(~732,~733,~734)</t>
    </r>
  </si>
  <si>
    <r>
      <t xml:space="preserve">KITOS VEIKLOS SĄNAUDOS </t>
    </r>
    <r>
      <rPr>
        <sz val="10"/>
        <rFont val="Times New Roman"/>
        <family val="1"/>
      </rPr>
      <t>(~88)</t>
    </r>
  </si>
  <si>
    <r>
      <t xml:space="preserve">FINANS.IR INVESTIC. VEIKLOS REZULTATAS </t>
    </r>
    <r>
      <rPr>
        <b/>
        <sz val="10"/>
        <rFont val="Times New Roman"/>
        <family val="1"/>
      </rPr>
      <t>(~76 - ~89)*</t>
    </r>
  </si>
  <si>
    <r>
      <t xml:space="preserve">APSKAITOS POLITIKOS KEITIMO IR ESMINIŲ APSKAITOS KLAIDŲ TAISYMO ĮTAKA </t>
    </r>
    <r>
      <rPr>
        <b/>
        <sz val="10"/>
        <rFont val="Times New Roman"/>
        <family val="1"/>
      </rPr>
      <t>(~92)</t>
    </r>
  </si>
  <si>
    <r>
      <t xml:space="preserve">PELNO MOKESTIS </t>
    </r>
    <r>
      <rPr>
        <b/>
        <sz val="10"/>
        <rFont val="Times New Roman"/>
        <family val="1"/>
      </rPr>
      <t>(~93)</t>
    </r>
  </si>
  <si>
    <r>
      <t xml:space="preserve">GRYNASIS PERVIRŠIS AR DEFICITAS PRIEŠ NUOSAVYBĖS METODO ĮTAKĄ </t>
    </r>
    <r>
      <rPr>
        <b/>
        <sz val="10"/>
        <rFont val="Times New Roman"/>
        <family val="1"/>
      </rPr>
      <t>(C+D+E+F+G)</t>
    </r>
  </si>
  <si>
    <r>
      <t xml:space="preserve">NUOSAVYBĖS METODO ĮTAKA </t>
    </r>
    <r>
      <rPr>
        <b/>
        <sz val="10"/>
        <rFont val="Times New Roman"/>
        <family val="1"/>
      </rPr>
      <t>(~91)</t>
    </r>
  </si>
  <si>
    <r>
      <t xml:space="preserve">GRYNASIS PERVIRŠIS AR DEFICITAS </t>
    </r>
    <r>
      <rPr>
        <b/>
        <sz val="10"/>
        <rFont val="Times New Roman"/>
        <family val="1"/>
      </rPr>
      <t>(H + I)</t>
    </r>
  </si>
  <si>
    <r>
      <t xml:space="preserve">TENKANTIS KONTROLIUOJANČIAJAM SUBJ. </t>
    </r>
    <r>
      <rPr>
        <sz val="10"/>
        <rFont val="Times New Roman"/>
        <family val="1"/>
      </rPr>
      <t>(konsolidavimui)</t>
    </r>
  </si>
  <si>
    <r>
      <t xml:space="preserve">TENKANTIS MAŽUMOS DALIAI </t>
    </r>
    <r>
      <rPr>
        <sz val="10"/>
        <rFont val="Times New Roman"/>
        <family val="1"/>
      </rPr>
      <t>(konsolidavimui)</t>
    </r>
  </si>
  <si>
    <t>(viešojo sektoriaus subjekto vadovas arba jo įgaliotas administracijos vadovas)</t>
  </si>
  <si>
    <t>(vyriausiasis buhalteris (buhalteris))</t>
  </si>
  <si>
    <t>Pateikimo valiuta ir tikslumas: Eurais ir ct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</si>
</sst>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;\ \(\ #\ \)"/>
    <numFmt numFmtId="181" formatCode="#0.00;\ \(\ #0.00\ \)"/>
    <numFmt numFmtId="182" formatCode="#,##0.00;\ \(\ #,##0.00\ \)"/>
    <numFmt numFmtId="183" formatCode="#,###;\ \(\ #,###\ 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7]yyyy\ &quot;m.&quot;\ mmmm\ d\ &quot;d.&quot;"/>
  </numFmts>
  <fonts count="8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NewRoman,Bold"/>
      <family val="0"/>
    </font>
    <font>
      <sz val="10"/>
      <name val="TimesNewRoman,Bold"/>
      <family val="0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NewRoman,Bold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b/>
      <sz val="8"/>
      <name val="Book Antiqua"/>
      <family val="1"/>
    </font>
    <font>
      <sz val="11"/>
      <color indexed="14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9"/>
      <name val="Times New Roman"/>
      <family val="1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Segoe UI"/>
      <family val="2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72" fillId="39" borderId="0" applyNumberFormat="0" applyBorder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4" fillId="40" borderId="4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0" fontId="25" fillId="32" borderId="5" applyNumberFormat="0" applyAlignment="0" applyProtection="0"/>
    <xf numFmtId="17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73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75" fillId="0" borderId="0" applyNumberFormat="0" applyFill="0" applyBorder="0" applyAlignment="0" applyProtection="0"/>
    <xf numFmtId="0" fontId="76" fillId="45" borderId="9" applyNumberFormat="0" applyAlignment="0" applyProtection="0"/>
    <xf numFmtId="0" fontId="77" fillId="46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7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8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0" fillId="0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48" borderId="0">
      <alignment/>
      <protection/>
    </xf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7" fillId="35" borderId="4" applyNumberFormat="0" applyFon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34" fillId="40" borderId="12" applyNumberFormat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0" fillId="55" borderId="13" applyNumberFormat="0" applyFon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7" fillId="56" borderId="4" applyNumberFormat="0" applyProtection="0">
      <alignment vertical="center"/>
    </xf>
    <xf numFmtId="4" fontId="7" fillId="56" borderId="4" applyNumberFormat="0" applyProtection="0">
      <alignment vertical="center"/>
    </xf>
    <xf numFmtId="4" fontId="35" fillId="56" borderId="4" applyNumberFormat="0" applyProtection="0">
      <alignment vertical="center"/>
    </xf>
    <xf numFmtId="4" fontId="7" fillId="56" borderId="4" applyNumberFormat="0" applyProtection="0">
      <alignment horizontal="left" vertical="center" indent="1"/>
    </xf>
    <xf numFmtId="4" fontId="7" fillId="56" borderId="4" applyNumberFormat="0" applyProtection="0">
      <alignment horizontal="left" vertical="center" indent="1"/>
    </xf>
    <xf numFmtId="0" fontId="36" fillId="56" borderId="14" applyNumberFormat="0" applyProtection="0">
      <alignment horizontal="left" vertical="top" indent="1"/>
    </xf>
    <xf numFmtId="4" fontId="7" fillId="57" borderId="4" applyNumberFormat="0" applyProtection="0">
      <alignment horizontal="left" vertical="center" indent="1"/>
    </xf>
    <xf numFmtId="4" fontId="7" fillId="57" borderId="4" applyNumberFormat="0" applyProtection="0">
      <alignment horizontal="left" vertical="center" indent="1"/>
    </xf>
    <xf numFmtId="4" fontId="7" fillId="3" borderId="4" applyNumberFormat="0" applyProtection="0">
      <alignment horizontal="right" vertical="center"/>
    </xf>
    <xf numFmtId="4" fontId="7" fillId="3" borderId="4" applyNumberFormat="0" applyProtection="0">
      <alignment horizontal="right" vertical="center"/>
    </xf>
    <xf numFmtId="4" fontId="7" fillId="58" borderId="4" applyNumberFormat="0" applyProtection="0">
      <alignment horizontal="right" vertical="center"/>
    </xf>
    <xf numFmtId="4" fontId="7" fillId="58" borderId="4" applyNumberFormat="0" applyProtection="0">
      <alignment horizontal="right" vertical="center"/>
    </xf>
    <xf numFmtId="4" fontId="7" fillId="59" borderId="15" applyNumberFormat="0" applyProtection="0">
      <alignment horizontal="right" vertical="center"/>
    </xf>
    <xf numFmtId="4" fontId="7" fillId="59" borderId="15" applyNumberFormat="0" applyProtection="0">
      <alignment horizontal="right" vertical="center"/>
    </xf>
    <xf numFmtId="4" fontId="7" fillId="60" borderId="4" applyNumberFormat="0" applyProtection="0">
      <alignment horizontal="right" vertical="center"/>
    </xf>
    <xf numFmtId="4" fontId="7" fillId="60" borderId="4" applyNumberFormat="0" applyProtection="0">
      <alignment horizontal="right" vertical="center"/>
    </xf>
    <xf numFmtId="4" fontId="7" fillId="18" borderId="4" applyNumberFormat="0" applyProtection="0">
      <alignment horizontal="right" vertical="center"/>
    </xf>
    <xf numFmtId="4" fontId="7" fillId="18" borderId="4" applyNumberFormat="0" applyProtection="0">
      <alignment horizontal="right" vertical="center"/>
    </xf>
    <xf numFmtId="4" fontId="7" fillId="61" borderId="4" applyNumberFormat="0" applyProtection="0">
      <alignment horizontal="right" vertical="center"/>
    </xf>
    <xf numFmtId="4" fontId="7" fillId="61" borderId="4" applyNumberFormat="0" applyProtection="0">
      <alignment horizontal="right" vertical="center"/>
    </xf>
    <xf numFmtId="4" fontId="7" fillId="62" borderId="4" applyNumberFormat="0" applyProtection="0">
      <alignment horizontal="right" vertical="center"/>
    </xf>
    <xf numFmtId="4" fontId="7" fillId="62" borderId="4" applyNumberFormat="0" applyProtection="0">
      <alignment horizontal="right" vertical="center"/>
    </xf>
    <xf numFmtId="4" fontId="7" fillId="63" borderId="4" applyNumberFormat="0" applyProtection="0">
      <alignment horizontal="right" vertical="center"/>
    </xf>
    <xf numFmtId="4" fontId="7" fillId="63" borderId="4" applyNumberFormat="0" applyProtection="0">
      <alignment horizontal="right" vertical="center"/>
    </xf>
    <xf numFmtId="4" fontId="7" fillId="10" borderId="4" applyNumberFormat="0" applyProtection="0">
      <alignment horizontal="right" vertical="center"/>
    </xf>
    <xf numFmtId="4" fontId="7" fillId="10" borderId="4" applyNumberFormat="0" applyProtection="0">
      <alignment horizontal="right" vertical="center"/>
    </xf>
    <xf numFmtId="4" fontId="7" fillId="64" borderId="15" applyNumberFormat="0" applyProtection="0">
      <alignment horizontal="left" vertical="center" indent="1"/>
    </xf>
    <xf numFmtId="4" fontId="7" fillId="64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7" fillId="66" borderId="4" applyNumberFormat="0" applyProtection="0">
      <alignment horizontal="right" vertical="center"/>
    </xf>
    <xf numFmtId="4" fontId="7" fillId="66" borderId="4" applyNumberFormat="0" applyProtection="0">
      <alignment horizontal="right" vertical="center"/>
    </xf>
    <xf numFmtId="4" fontId="7" fillId="67" borderId="15" applyNumberFormat="0" applyProtection="0">
      <alignment horizontal="left" vertical="center" indent="1"/>
    </xf>
    <xf numFmtId="4" fontId="7" fillId="67" borderId="15" applyNumberFormat="0" applyProtection="0">
      <alignment horizontal="left" vertical="center" indent="1"/>
    </xf>
    <xf numFmtId="4" fontId="7" fillId="66" borderId="15" applyNumberFormat="0" applyProtection="0">
      <alignment horizontal="left" vertical="center" indent="1"/>
    </xf>
    <xf numFmtId="4" fontId="7" fillId="66" borderId="15" applyNumberFormat="0" applyProtection="0">
      <alignment horizontal="left" vertical="center" indent="1"/>
    </xf>
    <xf numFmtId="0" fontId="7" fillId="68" borderId="4" applyNumberFormat="0" applyProtection="0">
      <alignment horizontal="left" vertical="center" indent="1"/>
    </xf>
    <xf numFmtId="0" fontId="7" fillId="68" borderId="4" applyNumberFormat="0" applyProtection="0">
      <alignment horizontal="left" vertical="center" indent="1"/>
    </xf>
    <xf numFmtId="0" fontId="7" fillId="65" borderId="14" applyNumberFormat="0" applyProtection="0">
      <alignment horizontal="left" vertical="top" indent="1"/>
    </xf>
    <xf numFmtId="0" fontId="7" fillId="65" borderId="14" applyNumberFormat="0" applyProtection="0">
      <alignment horizontal="left" vertical="top" indent="1"/>
    </xf>
    <xf numFmtId="0" fontId="7" fillId="65" borderId="14" applyNumberFormat="0" applyProtection="0">
      <alignment horizontal="left" vertical="top" indent="1"/>
    </xf>
    <xf numFmtId="0" fontId="7" fillId="69" borderId="4" applyNumberFormat="0" applyProtection="0">
      <alignment horizontal="left" vertical="center" indent="1"/>
    </xf>
    <xf numFmtId="0" fontId="7" fillId="69" borderId="4" applyNumberFormat="0" applyProtection="0">
      <alignment horizontal="left" vertical="center" indent="1"/>
    </xf>
    <xf numFmtId="0" fontId="7" fillId="66" borderId="14" applyNumberFormat="0" applyProtection="0">
      <alignment horizontal="left" vertical="top" indent="1"/>
    </xf>
    <xf numFmtId="0" fontId="7" fillId="66" borderId="14" applyNumberFormat="0" applyProtection="0">
      <alignment horizontal="left" vertical="top" indent="1"/>
    </xf>
    <xf numFmtId="0" fontId="7" fillId="66" borderId="14" applyNumberFormat="0" applyProtection="0">
      <alignment horizontal="left" vertical="top" indent="1"/>
    </xf>
    <xf numFmtId="0" fontId="7" fillId="70" borderId="4" applyNumberFormat="0" applyProtection="0">
      <alignment horizontal="left" vertical="center" indent="1"/>
    </xf>
    <xf numFmtId="0" fontId="7" fillId="70" borderId="4" applyNumberFormat="0" applyProtection="0">
      <alignment horizontal="left" vertical="center" indent="1"/>
    </xf>
    <xf numFmtId="0" fontId="7" fillId="70" borderId="14" applyNumberFormat="0" applyProtection="0">
      <alignment horizontal="left" vertical="top" indent="1"/>
    </xf>
    <xf numFmtId="0" fontId="7" fillId="70" borderId="14" applyNumberFormat="0" applyProtection="0">
      <alignment horizontal="left" vertical="top" indent="1"/>
    </xf>
    <xf numFmtId="0" fontId="7" fillId="70" borderId="14" applyNumberFormat="0" applyProtection="0">
      <alignment horizontal="left" vertical="top" indent="1"/>
    </xf>
    <xf numFmtId="0" fontId="7" fillId="67" borderId="4" applyNumberFormat="0" applyProtection="0">
      <alignment horizontal="left" vertical="center" indent="1"/>
    </xf>
    <xf numFmtId="0" fontId="7" fillId="67" borderId="4" applyNumberFormat="0" applyProtection="0">
      <alignment horizontal="left" vertical="center" indent="1"/>
    </xf>
    <xf numFmtId="0" fontId="7" fillId="67" borderId="14" applyNumberFormat="0" applyProtection="0">
      <alignment horizontal="left" vertical="top" indent="1"/>
    </xf>
    <xf numFmtId="0" fontId="7" fillId="67" borderId="14" applyNumberFormat="0" applyProtection="0">
      <alignment horizontal="left" vertical="top" indent="1"/>
    </xf>
    <xf numFmtId="0" fontId="7" fillId="67" borderId="14" applyNumberFormat="0" applyProtection="0">
      <alignment horizontal="left" vertical="top" indent="1"/>
    </xf>
    <xf numFmtId="0" fontId="7" fillId="71" borderId="16" applyNumberFormat="0">
      <alignment/>
      <protection locked="0"/>
    </xf>
    <xf numFmtId="0" fontId="7" fillId="71" borderId="16" applyNumberFormat="0">
      <alignment/>
      <protection locked="0"/>
    </xf>
    <xf numFmtId="0" fontId="7" fillId="71" borderId="16" applyNumberFormat="0">
      <alignment/>
      <protection locked="0"/>
    </xf>
    <xf numFmtId="0" fontId="37" fillId="65" borderId="17" applyBorder="0">
      <alignment/>
      <protection/>
    </xf>
    <xf numFmtId="4" fontId="38" fillId="72" borderId="14" applyNumberFormat="0" applyProtection="0">
      <alignment vertical="center"/>
    </xf>
    <xf numFmtId="4" fontId="35" fillId="72" borderId="18" applyNumberFormat="0" applyProtection="0">
      <alignment vertical="center"/>
    </xf>
    <xf numFmtId="4" fontId="38" fillId="68" borderId="14" applyNumberFormat="0" applyProtection="0">
      <alignment horizontal="left" vertical="center" indent="1"/>
    </xf>
    <xf numFmtId="0" fontId="38" fillId="72" borderId="14" applyNumberFormat="0" applyProtection="0">
      <alignment horizontal="left" vertical="top" indent="1"/>
    </xf>
    <xf numFmtId="4" fontId="7" fillId="0" borderId="4" applyNumberFormat="0" applyProtection="0">
      <alignment horizontal="right" vertical="center"/>
    </xf>
    <xf numFmtId="4" fontId="7" fillId="0" borderId="4" applyNumberFormat="0" applyProtection="0">
      <alignment horizontal="right" vertical="center"/>
    </xf>
    <xf numFmtId="4" fontId="35" fillId="71" borderId="4" applyNumberFormat="0" applyProtection="0">
      <alignment horizontal="right" vertical="center"/>
    </xf>
    <xf numFmtId="4" fontId="7" fillId="57" borderId="4" applyNumberFormat="0" applyProtection="0">
      <alignment horizontal="left" vertical="center" indent="1"/>
    </xf>
    <xf numFmtId="4" fontId="7" fillId="57" borderId="4" applyNumberFormat="0" applyProtection="0">
      <alignment horizontal="left" vertical="center" indent="1"/>
    </xf>
    <xf numFmtId="0" fontId="38" fillId="66" borderId="14" applyNumberFormat="0" applyProtection="0">
      <alignment horizontal="left" vertical="top" indent="1"/>
    </xf>
    <xf numFmtId="4" fontId="39" fillId="73" borderId="15" applyNumberFormat="0" applyProtection="0">
      <alignment horizontal="left" vertical="center" indent="1"/>
    </xf>
    <xf numFmtId="0" fontId="7" fillId="74" borderId="18">
      <alignment/>
      <protection/>
    </xf>
    <xf numFmtId="0" fontId="7" fillId="74" borderId="18">
      <alignment/>
      <protection/>
    </xf>
    <xf numFmtId="4" fontId="40" fillId="71" borderId="4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80" fillId="45" borderId="10" applyNumberFormat="0" applyAlignment="0" applyProtection="0"/>
    <xf numFmtId="0" fontId="42" fillId="0" borderId="15">
      <alignment/>
      <protection/>
    </xf>
    <xf numFmtId="0" fontId="42" fillId="0" borderId="15">
      <alignment/>
      <protection/>
    </xf>
    <xf numFmtId="0" fontId="42" fillId="0" borderId="15">
      <alignment/>
      <protection/>
    </xf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49" fontId="43" fillId="68" borderId="21" applyBorder="0">
      <alignment vertical="top" wrapText="1"/>
      <protection/>
    </xf>
    <xf numFmtId="0" fontId="83" fillId="75" borderId="22" applyNumberFormat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48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76" borderId="0" xfId="595" applyFont="1" applyFill="1">
      <alignment/>
      <protection/>
    </xf>
    <xf numFmtId="0" fontId="46" fillId="0" borderId="0" xfId="595" applyFont="1">
      <alignment/>
      <protection/>
    </xf>
    <xf numFmtId="0" fontId="46" fillId="4" borderId="0" xfId="595" applyFont="1" applyFill="1">
      <alignment/>
      <protection/>
    </xf>
    <xf numFmtId="2" fontId="46" fillId="76" borderId="0" xfId="595" applyNumberFormat="1" applyFont="1" applyFill="1">
      <alignment/>
      <protection/>
    </xf>
    <xf numFmtId="49" fontId="46" fillId="76" borderId="0" xfId="595" applyNumberFormat="1" applyFont="1" applyFill="1">
      <alignment/>
      <protection/>
    </xf>
    <xf numFmtId="0" fontId="68" fillId="0" borderId="0" xfId="471">
      <alignment/>
      <protection/>
    </xf>
    <xf numFmtId="0" fontId="47" fillId="0" borderId="0" xfId="471" applyFont="1">
      <alignment/>
      <protection/>
    </xf>
    <xf numFmtId="0" fontId="47" fillId="0" borderId="0" xfId="595" applyFont="1">
      <alignment/>
      <protection/>
    </xf>
    <xf numFmtId="2" fontId="47" fillId="0" borderId="0" xfId="471" applyNumberFormat="1" applyFont="1">
      <alignment/>
      <protection/>
    </xf>
    <xf numFmtId="0" fontId="47" fillId="0" borderId="0" xfId="471" applyNumberFormat="1" applyFont="1">
      <alignment/>
      <protection/>
    </xf>
    <xf numFmtId="0" fontId="47" fillId="0" borderId="0" xfId="471" applyFont="1" applyFill="1">
      <alignment/>
      <protection/>
    </xf>
    <xf numFmtId="49" fontId="47" fillId="0" borderId="0" xfId="471" applyNumberFormat="1" applyFont="1">
      <alignment/>
      <protection/>
    </xf>
    <xf numFmtId="182" fontId="18" fillId="77" borderId="18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2" fontId="47" fillId="60" borderId="0" xfId="471" applyNumberFormat="1" applyFont="1" applyFill="1">
      <alignment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7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40%" xfId="39"/>
    <cellStyle name="Accent1 - 40% 2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 - 20%" xfId="50"/>
    <cellStyle name="Accent2 - 20% 2" xfId="51"/>
    <cellStyle name="Accent2 - 40%" xfId="52"/>
    <cellStyle name="Accent2 - 40% 2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6 - 20%" xfId="102"/>
    <cellStyle name="Accent6 - 20% 2" xfId="103"/>
    <cellStyle name="Accent6 - 40%" xfId="104"/>
    <cellStyle name="Accent6 - 40% 2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iškinamasis tekstas" xfId="115"/>
    <cellStyle name="Bad 2" xfId="116"/>
    <cellStyle name="Bad 3" xfId="117"/>
    <cellStyle name="Bad 4" xfId="118"/>
    <cellStyle name="Bad 5" xfId="119"/>
    <cellStyle name="Bad 6" xfId="120"/>
    <cellStyle name="Bad 7" xfId="121"/>
    <cellStyle name="Bad 8" xfId="122"/>
    <cellStyle name="Bad 9" xfId="123"/>
    <cellStyle name="Blogas" xfId="124"/>
    <cellStyle name="Calculation 2" xfId="125"/>
    <cellStyle name="Calculation 3" xfId="126"/>
    <cellStyle name="Calculation 4" xfId="127"/>
    <cellStyle name="Calculation 5" xfId="128"/>
    <cellStyle name="Calculation 6" xfId="129"/>
    <cellStyle name="Calculation 7" xfId="130"/>
    <cellStyle name="Calculation 8" xfId="131"/>
    <cellStyle name="Calculation 9" xfId="132"/>
    <cellStyle name="Check Cell 2" xfId="133"/>
    <cellStyle name="Check Cell 3" xfId="134"/>
    <cellStyle name="Check Cell 4" xfId="135"/>
    <cellStyle name="Check Cell 5" xfId="136"/>
    <cellStyle name="Check Cell 6" xfId="137"/>
    <cellStyle name="Check Cell 7" xfId="138"/>
    <cellStyle name="Check Cell 8" xfId="139"/>
    <cellStyle name="Check Cell 9" xfId="140"/>
    <cellStyle name="Comma 2" xfId="141"/>
    <cellStyle name="Comma 3" xfId="142"/>
    <cellStyle name="Emphasis 1" xfId="143"/>
    <cellStyle name="Emphasis 2" xfId="144"/>
    <cellStyle name="Emphasis 3" xfId="145"/>
    <cellStyle name="Geras" xfId="146"/>
    <cellStyle name="Good 2" xfId="147"/>
    <cellStyle name="Good 2 2" xfId="148"/>
    <cellStyle name="Good 3" xfId="149"/>
    <cellStyle name="Good 3 2" xfId="150"/>
    <cellStyle name="Good 4" xfId="151"/>
    <cellStyle name="Good 4 2" xfId="152"/>
    <cellStyle name="Good 5" xfId="153"/>
    <cellStyle name="Good 5 2" xfId="154"/>
    <cellStyle name="Good 6" xfId="155"/>
    <cellStyle name="Good 6 2" xfId="156"/>
    <cellStyle name="Good 7" xfId="157"/>
    <cellStyle name="Good 7 2" xfId="158"/>
    <cellStyle name="Good 8" xfId="159"/>
    <cellStyle name="Good 8 2" xfId="160"/>
    <cellStyle name="Good 9" xfId="161"/>
    <cellStyle name="Good 9 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Hyperlink 2" xfId="195"/>
    <cellStyle name="Hyperlink 2 10" xfId="196"/>
    <cellStyle name="Hyperlink 2 10 2" xfId="197"/>
    <cellStyle name="Hyperlink 2 11" xfId="198"/>
    <cellStyle name="Hyperlink 2 11 2" xfId="199"/>
    <cellStyle name="Hyperlink 2 12" xfId="200"/>
    <cellStyle name="Hyperlink 2 13" xfId="201"/>
    <cellStyle name="Hyperlink 2 14" xfId="202"/>
    <cellStyle name="Hyperlink 2 2" xfId="203"/>
    <cellStyle name="Hyperlink 2 2 2" xfId="204"/>
    <cellStyle name="Hyperlink 2 2 3" xfId="205"/>
    <cellStyle name="Hyperlink 2 3" xfId="206"/>
    <cellStyle name="Hyperlink 2 3 2" xfId="207"/>
    <cellStyle name="Hyperlink 2 4" xfId="208"/>
    <cellStyle name="Hyperlink 2 4 2" xfId="209"/>
    <cellStyle name="Hyperlink 2 5" xfId="210"/>
    <cellStyle name="Hyperlink 2 5 2" xfId="211"/>
    <cellStyle name="Hyperlink 2 6" xfId="212"/>
    <cellStyle name="Hyperlink 2 6 2" xfId="213"/>
    <cellStyle name="Hyperlink 2 7" xfId="214"/>
    <cellStyle name="Hyperlink 2 7 2" xfId="215"/>
    <cellStyle name="Hyperlink 2 8" xfId="216"/>
    <cellStyle name="Hyperlink 2 8 2" xfId="217"/>
    <cellStyle name="Hyperlink 2 9" xfId="218"/>
    <cellStyle name="Hyperlink 2 9 2" xfId="219"/>
    <cellStyle name="Hyperlink 3" xfId="220"/>
    <cellStyle name="Hyperlink 4" xfId="221"/>
    <cellStyle name="Hyperlink 5" xfId="222"/>
    <cellStyle name="Hipersaitas_4AL (1)" xfId="223"/>
    <cellStyle name="Input 2" xfId="224"/>
    <cellStyle name="Input 3" xfId="225"/>
    <cellStyle name="Input 4" xfId="226"/>
    <cellStyle name="Input 5" xfId="227"/>
    <cellStyle name="Input 6" xfId="228"/>
    <cellStyle name="Input 7" xfId="229"/>
    <cellStyle name="Input 8" xfId="230"/>
    <cellStyle name="Input 9" xfId="231"/>
    <cellStyle name="Įspėjimo tekstas" xfId="232"/>
    <cellStyle name="Išvestis" xfId="233"/>
    <cellStyle name="Įvestis" xfId="234"/>
    <cellStyle name="Comma" xfId="235"/>
    <cellStyle name="Comma [0]" xfId="236"/>
    <cellStyle name="Linked Cell 2" xfId="237"/>
    <cellStyle name="Linked Cell 3" xfId="238"/>
    <cellStyle name="Linked Cell 4" xfId="239"/>
    <cellStyle name="Linked Cell 5" xfId="240"/>
    <cellStyle name="Linked Cell 6" xfId="241"/>
    <cellStyle name="Linked Cell 7" xfId="242"/>
    <cellStyle name="Linked Cell 8" xfId="243"/>
    <cellStyle name="Linked Cell 9" xfId="244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eutral 8" xfId="251"/>
    <cellStyle name="Neutral 9" xfId="252"/>
    <cellStyle name="Neutralus" xfId="253"/>
    <cellStyle name="Normal 10" xfId="254"/>
    <cellStyle name="Normal 10 10" xfId="255"/>
    <cellStyle name="Normal 10 10 2" xfId="256"/>
    <cellStyle name="Normal 10 11" xfId="257"/>
    <cellStyle name="Normal 10 12" xfId="258"/>
    <cellStyle name="Normal 10 2" xfId="259"/>
    <cellStyle name="Normal 10 2 2" xfId="260"/>
    <cellStyle name="Normal 10 3" xfId="261"/>
    <cellStyle name="Normal 10 3 2" xfId="262"/>
    <cellStyle name="Normal 10 4" xfId="263"/>
    <cellStyle name="Normal 10 4 2" xfId="264"/>
    <cellStyle name="Normal 10 5" xfId="265"/>
    <cellStyle name="Normal 10 5 2" xfId="266"/>
    <cellStyle name="Normal 10 6" xfId="267"/>
    <cellStyle name="Normal 10 6 2" xfId="268"/>
    <cellStyle name="Normal 10 7" xfId="269"/>
    <cellStyle name="Normal 10 7 2" xfId="270"/>
    <cellStyle name="Normal 10 8" xfId="271"/>
    <cellStyle name="Normal 10 8 2" xfId="272"/>
    <cellStyle name="Normal 10 9" xfId="273"/>
    <cellStyle name="Normal 10 9 2" xfId="274"/>
    <cellStyle name="Normal 11" xfId="275"/>
    <cellStyle name="Normal 11 10" xfId="276"/>
    <cellStyle name="Normal 11 10 2" xfId="277"/>
    <cellStyle name="Normal 11 11" xfId="278"/>
    <cellStyle name="Normal 11 12" xfId="279"/>
    <cellStyle name="Normal 11 2" xfId="280"/>
    <cellStyle name="Normal 11 2 2" xfId="281"/>
    <cellStyle name="Normal 11 3" xfId="282"/>
    <cellStyle name="Normal 11 3 2" xfId="283"/>
    <cellStyle name="Normal 11 4" xfId="284"/>
    <cellStyle name="Normal 11 4 2" xfId="285"/>
    <cellStyle name="Normal 11 5" xfId="286"/>
    <cellStyle name="Normal 11 5 2" xfId="287"/>
    <cellStyle name="Normal 11 6" xfId="288"/>
    <cellStyle name="Normal 11 6 2" xfId="289"/>
    <cellStyle name="Normal 11 7" xfId="290"/>
    <cellStyle name="Normal 11 7 2" xfId="291"/>
    <cellStyle name="Normal 11 8" xfId="292"/>
    <cellStyle name="Normal 11 8 2" xfId="293"/>
    <cellStyle name="Normal 11 9" xfId="294"/>
    <cellStyle name="Normal 11 9 2" xfId="295"/>
    <cellStyle name="Normal 12" xfId="296"/>
    <cellStyle name="Normal 12 2" xfId="297"/>
    <cellStyle name="Normal 12 3" xfId="298"/>
    <cellStyle name="Normal 13" xfId="299"/>
    <cellStyle name="Normal 13 2" xfId="300"/>
    <cellStyle name="Normal 13 3" xfId="301"/>
    <cellStyle name="Normal 14" xfId="302"/>
    <cellStyle name="Normal 14 2" xfId="303"/>
    <cellStyle name="Normal 14 3" xfId="304"/>
    <cellStyle name="Normal 15" xfId="305"/>
    <cellStyle name="Normal 15 2" xfId="306"/>
    <cellStyle name="Normal 15 3" xfId="307"/>
    <cellStyle name="Normal 16" xfId="308"/>
    <cellStyle name="Normal 16 10" xfId="309"/>
    <cellStyle name="Normal 16 10 2" xfId="310"/>
    <cellStyle name="Normal 16 11" xfId="311"/>
    <cellStyle name="Normal 16 12" xfId="312"/>
    <cellStyle name="Normal 16 13" xfId="313"/>
    <cellStyle name="Normal 16 13 2" xfId="314"/>
    <cellStyle name="Normal 16 13 2 2" xfId="315"/>
    <cellStyle name="Normal 16 13 2 2 2" xfId="316"/>
    <cellStyle name="Normal 16 13 2 2 3" xfId="317"/>
    <cellStyle name="Normal 16 13 2 2_03VSAFAS-VRs" xfId="318"/>
    <cellStyle name="Normal 16 13 2 3" xfId="319"/>
    <cellStyle name="Normal 16 13 2 4" xfId="320"/>
    <cellStyle name="Normal 16 13 2_03VSAFAS-VRs" xfId="321"/>
    <cellStyle name="Normal 16 13 3" xfId="322"/>
    <cellStyle name="Normal 16 13 3 2" xfId="323"/>
    <cellStyle name="Normal 16 13 3 2 2" xfId="324"/>
    <cellStyle name="Normal 16 13 3 2 3" xfId="325"/>
    <cellStyle name="Normal 16 13 3 2_03VSAFAS-VRs" xfId="326"/>
    <cellStyle name="Normal 16 13 3 3" xfId="327"/>
    <cellStyle name="Normal 16 13 3 4" xfId="328"/>
    <cellStyle name="Normal 16 13 3_03VSAFAS-VRs" xfId="329"/>
    <cellStyle name="Normal 16 13 4" xfId="330"/>
    <cellStyle name="Normal 16 13 4 2" xfId="331"/>
    <cellStyle name="Normal 16 13 4 3" xfId="332"/>
    <cellStyle name="Normal 16 13 4_03VSAFAS-VRs" xfId="333"/>
    <cellStyle name="Normal 16 13 5" xfId="334"/>
    <cellStyle name="Normal 16 13 6" xfId="335"/>
    <cellStyle name="Normal 16 13_03VSAFAS-VRs" xfId="336"/>
    <cellStyle name="Normal 16 14" xfId="337"/>
    <cellStyle name="Normal 16 14 2" xfId="338"/>
    <cellStyle name="Normal 16 14 2 2" xfId="339"/>
    <cellStyle name="Normal 16 14 2 3" xfId="340"/>
    <cellStyle name="Normal 16 14 2_03VSAFAS-VRs" xfId="341"/>
    <cellStyle name="Normal 16 14 3" xfId="342"/>
    <cellStyle name="Normal 16 14 4" xfId="343"/>
    <cellStyle name="Normal 16 14_03VSAFAS-VRs" xfId="344"/>
    <cellStyle name="Normal 16 15" xfId="345"/>
    <cellStyle name="Normal 16 15 2" xfId="346"/>
    <cellStyle name="Normal 16 15 3" xfId="347"/>
    <cellStyle name="Normal 16 15_03VSAFAS-VRs" xfId="348"/>
    <cellStyle name="Normal 16 16" xfId="349"/>
    <cellStyle name="Normal 16 2" xfId="350"/>
    <cellStyle name="Normal 16 2 2" xfId="351"/>
    <cellStyle name="Normal 16 2 3" xfId="352"/>
    <cellStyle name="Normal 16 3" xfId="353"/>
    <cellStyle name="Normal 16 3 2" xfId="354"/>
    <cellStyle name="Normal 16 4" xfId="355"/>
    <cellStyle name="Normal 16 4 2" xfId="356"/>
    <cellStyle name="Normal 16 5" xfId="357"/>
    <cellStyle name="Normal 16 5 2" xfId="358"/>
    <cellStyle name="Normal 16 6" xfId="359"/>
    <cellStyle name="Normal 16 6 2" xfId="360"/>
    <cellStyle name="Normal 16 7" xfId="361"/>
    <cellStyle name="Normal 16 7 2" xfId="362"/>
    <cellStyle name="Normal 16 8" xfId="363"/>
    <cellStyle name="Normal 16 8 2" xfId="364"/>
    <cellStyle name="Normal 16 9" xfId="365"/>
    <cellStyle name="Normal 16 9 2" xfId="366"/>
    <cellStyle name="Normal 17" xfId="367"/>
    <cellStyle name="Normal 17 10" xfId="368"/>
    <cellStyle name="Normal 17 10 2" xfId="369"/>
    <cellStyle name="Normal 17 11" xfId="370"/>
    <cellStyle name="Normal 17 11 2" xfId="371"/>
    <cellStyle name="Normal 17 12" xfId="372"/>
    <cellStyle name="Normal 17 13" xfId="373"/>
    <cellStyle name="Normal 17 2" xfId="374"/>
    <cellStyle name="Normal 17 2 2" xfId="375"/>
    <cellStyle name="Normal 17 3" xfId="376"/>
    <cellStyle name="Normal 17 3 2" xfId="377"/>
    <cellStyle name="Normal 17 4" xfId="378"/>
    <cellStyle name="Normal 17 4 2" xfId="379"/>
    <cellStyle name="Normal 17 5" xfId="380"/>
    <cellStyle name="Normal 17 5 2" xfId="381"/>
    <cellStyle name="Normal 17 6" xfId="382"/>
    <cellStyle name="Normal 17 6 2" xfId="383"/>
    <cellStyle name="Normal 17 7" xfId="384"/>
    <cellStyle name="Normal 17 7 2" xfId="385"/>
    <cellStyle name="Normal 17 8" xfId="386"/>
    <cellStyle name="Normal 17 8 2" xfId="387"/>
    <cellStyle name="Normal 17 9" xfId="388"/>
    <cellStyle name="Normal 17 9 2" xfId="389"/>
    <cellStyle name="Normal 18" xfId="390"/>
    <cellStyle name="Normal 18 2" xfId="391"/>
    <cellStyle name="Normal 18 3" xfId="392"/>
    <cellStyle name="Normal 18 3 2" xfId="393"/>
    <cellStyle name="Normal 18 3 2 2" xfId="394"/>
    <cellStyle name="Normal 18 3 2 2 2" xfId="395"/>
    <cellStyle name="Normal 18 3 2 2 3" xfId="396"/>
    <cellStyle name="Normal 18 3 2 2_03VSAFAS-VRs" xfId="397"/>
    <cellStyle name="Normal 18 3 2 3" xfId="398"/>
    <cellStyle name="Normal 18 3 2 4" xfId="399"/>
    <cellStyle name="Normal 18 3 2_03VSAFAS-VRs" xfId="400"/>
    <cellStyle name="Normal 18 3 3" xfId="401"/>
    <cellStyle name="Normal 18 3 3 2" xfId="402"/>
    <cellStyle name="Normal 18 3 3 2 2" xfId="403"/>
    <cellStyle name="Normal 18 3 3 2 3" xfId="404"/>
    <cellStyle name="Normal 18 3 3 2_03VSAFAS-VRs" xfId="405"/>
    <cellStyle name="Normal 18 3 3 3" xfId="406"/>
    <cellStyle name="Normal 18 3 3 4" xfId="407"/>
    <cellStyle name="Normal 18 3 3_03VSAFAS-VRs" xfId="408"/>
    <cellStyle name="Normal 18 3 4" xfId="409"/>
    <cellStyle name="Normal 18 3 4 2" xfId="410"/>
    <cellStyle name="Normal 18 3 4 3" xfId="411"/>
    <cellStyle name="Normal 18 3 4_03VSAFAS-VRs" xfId="412"/>
    <cellStyle name="Normal 18 3 5" xfId="413"/>
    <cellStyle name="Normal 18 3 6" xfId="414"/>
    <cellStyle name="Normal 18 3_03VSAFAS-VRs" xfId="415"/>
    <cellStyle name="Normal 18 4" xfId="416"/>
    <cellStyle name="Normal 18 4 2" xfId="417"/>
    <cellStyle name="Normal 18 4 2 2" xfId="418"/>
    <cellStyle name="Normal 18 4 2 3" xfId="419"/>
    <cellStyle name="Normal 18 4 2_03VSAFAS-VRs" xfId="420"/>
    <cellStyle name="Normal 18 4 3" xfId="421"/>
    <cellStyle name="Normal 18 4 4" xfId="422"/>
    <cellStyle name="Normal 18 4_03VSAFAS-VRs" xfId="423"/>
    <cellStyle name="Normal 18 5" xfId="424"/>
    <cellStyle name="Normal 18 5 2" xfId="425"/>
    <cellStyle name="Normal 18 5 3" xfId="426"/>
    <cellStyle name="Normal 18 5_03VSAFAS-VRs" xfId="427"/>
    <cellStyle name="Normal 18 6" xfId="428"/>
    <cellStyle name="Normal 19" xfId="429"/>
    <cellStyle name="Normal 19 2" xfId="430"/>
    <cellStyle name="Normal 19 2 2" xfId="431"/>
    <cellStyle name="Normal 19 3" xfId="432"/>
    <cellStyle name="Normal 19 3 2" xfId="433"/>
    <cellStyle name="Normal 19 3 2 2" xfId="434"/>
    <cellStyle name="Normal 19 3 2 2 2" xfId="435"/>
    <cellStyle name="Normal 19 3 2 2 3" xfId="436"/>
    <cellStyle name="Normal 19 3 2 2_03VSAFAS-VRs" xfId="437"/>
    <cellStyle name="Normal 19 3 2 3" xfId="438"/>
    <cellStyle name="Normal 19 3 2 4" xfId="439"/>
    <cellStyle name="Normal 19 3 2_03VSAFAS-VRs" xfId="440"/>
    <cellStyle name="Normal 19 3 3" xfId="441"/>
    <cellStyle name="Normal 19 3 3 2" xfId="442"/>
    <cellStyle name="Normal 19 3 3 2 2" xfId="443"/>
    <cellStyle name="Normal 19 3 3 2 3" xfId="444"/>
    <cellStyle name="Normal 19 3 3 2_03VSAFAS-VRs" xfId="445"/>
    <cellStyle name="Normal 19 3 3 3" xfId="446"/>
    <cellStyle name="Normal 19 3 3 4" xfId="447"/>
    <cellStyle name="Normal 19 3 3_03VSAFAS-VRs" xfId="448"/>
    <cellStyle name="Normal 19 3 4" xfId="449"/>
    <cellStyle name="Normal 19 3 4 2" xfId="450"/>
    <cellStyle name="Normal 19 3 4 3" xfId="451"/>
    <cellStyle name="Normal 19 3 4_03VSAFAS-VRs" xfId="452"/>
    <cellStyle name="Normal 19 3 5" xfId="453"/>
    <cellStyle name="Normal 19 3 6" xfId="454"/>
    <cellStyle name="Normal 19 3_03VSAFAS-VRs" xfId="455"/>
    <cellStyle name="Normal 19 4" xfId="456"/>
    <cellStyle name="Normal 19 4 2" xfId="457"/>
    <cellStyle name="Normal 19 4 2 2" xfId="458"/>
    <cellStyle name="Normal 19 4 2 3" xfId="459"/>
    <cellStyle name="Normal 19 4 2_03VSAFAS-VRs" xfId="460"/>
    <cellStyle name="Normal 19 4 3" xfId="461"/>
    <cellStyle name="Normal 19 4 4" xfId="462"/>
    <cellStyle name="Normal 19 4_03VSAFAS-VRs" xfId="463"/>
    <cellStyle name="Normal 19 5" xfId="464"/>
    <cellStyle name="Normal 19 5 2" xfId="465"/>
    <cellStyle name="Normal 19 5 3" xfId="466"/>
    <cellStyle name="Normal 19 5_03VSAFAS-VRs" xfId="467"/>
    <cellStyle name="Normal 19 6" xfId="468"/>
    <cellStyle name="Normal 19 7" xfId="469"/>
    <cellStyle name="Normal 2" xfId="470"/>
    <cellStyle name="Normal 2 2" xfId="471"/>
    <cellStyle name="Normal 2 2 2" xfId="472"/>
    <cellStyle name="Normal 2 2 2 2" xfId="473"/>
    <cellStyle name="Normal 2 2 2 2 2" xfId="474"/>
    <cellStyle name="Normal 2 2 2 3" xfId="475"/>
    <cellStyle name="Normal 2 2 3" xfId="476"/>
    <cellStyle name="Normal 2 3" xfId="477"/>
    <cellStyle name="Normal 2 3 2" xfId="478"/>
    <cellStyle name="Normal 2 3 3" xfId="479"/>
    <cellStyle name="Normal 2 4" xfId="480"/>
    <cellStyle name="Normal 2 5" xfId="481"/>
    <cellStyle name="Normal 2 5 2" xfId="482"/>
    <cellStyle name="Normal 2 5 2 2" xfId="483"/>
    <cellStyle name="Normal 2 5 2 2 2" xfId="484"/>
    <cellStyle name="Normal 2 5 2 2 3" xfId="485"/>
    <cellStyle name="Normal 2 5 2 2_03VSAFAS-VRs" xfId="486"/>
    <cellStyle name="Normal 2 5 2 3" xfId="487"/>
    <cellStyle name="Normal 2 5 2 4" xfId="488"/>
    <cellStyle name="Normal 2 5 2_03VSAFAS-VRs" xfId="489"/>
    <cellStyle name="Normal 2 5 3" xfId="490"/>
    <cellStyle name="Normal 2 5 3 2" xfId="491"/>
    <cellStyle name="Normal 2 5 3 2 2" xfId="492"/>
    <cellStyle name="Normal 2 5 3 2 3" xfId="493"/>
    <cellStyle name="Normal 2 5 3 2_03VSAFAS-VRs" xfId="494"/>
    <cellStyle name="Normal 2 5 3 3" xfId="495"/>
    <cellStyle name="Normal 2 5 3 4" xfId="496"/>
    <cellStyle name="Normal 2 5 3_03VSAFAS-VRs" xfId="497"/>
    <cellStyle name="Normal 2 5 4" xfId="498"/>
    <cellStyle name="Normal 2 5 4 2" xfId="499"/>
    <cellStyle name="Normal 2 5 4 3" xfId="500"/>
    <cellStyle name="Normal 2 5 4_03VSAFAS-VRs" xfId="501"/>
    <cellStyle name="Normal 2 5 5" xfId="502"/>
    <cellStyle name="Normal 2 5 6" xfId="503"/>
    <cellStyle name="Normal 2 5 7" xfId="504"/>
    <cellStyle name="Normal 2 5_03VSAFAS-VRs" xfId="505"/>
    <cellStyle name="Normal 2 6" xfId="506"/>
    <cellStyle name="Normal 2 6 2" xfId="507"/>
    <cellStyle name="Normal 2 6 2 2" xfId="508"/>
    <cellStyle name="Normal 2 6 2 3" xfId="509"/>
    <cellStyle name="Normal 2 6 2_03VSAFAS-VRs" xfId="510"/>
    <cellStyle name="Normal 2 6 3" xfId="511"/>
    <cellStyle name="Normal 2 6 4" xfId="512"/>
    <cellStyle name="Normal 2 6_03VSAFAS-VRs" xfId="513"/>
    <cellStyle name="Normal 2 7" xfId="514"/>
    <cellStyle name="Normal 2 7 2" xfId="515"/>
    <cellStyle name="Normal 2 7 3" xfId="516"/>
    <cellStyle name="Normal 2 7_03VSAFAS-VRs" xfId="517"/>
    <cellStyle name="Normal 2 8" xfId="518"/>
    <cellStyle name="Normal 2 9" xfId="519"/>
    <cellStyle name="Normal 2_03VSAFAS-VRs" xfId="520"/>
    <cellStyle name="Normal 20" xfId="521"/>
    <cellStyle name="Normal 20 2" xfId="522"/>
    <cellStyle name="Normal 21" xfId="523"/>
    <cellStyle name="Normal 21 10" xfId="524"/>
    <cellStyle name="Normal 21 2" xfId="525"/>
    <cellStyle name="Normal 21 2 2" xfId="526"/>
    <cellStyle name="Normal 21 2 2 2" xfId="527"/>
    <cellStyle name="Normal 21 2 2 2 2" xfId="528"/>
    <cellStyle name="Normal 21 2 2 2 3" xfId="529"/>
    <cellStyle name="Normal 21 2 2 2_03VSAFAS-VRs" xfId="530"/>
    <cellStyle name="Normal 21 2 2 3" xfId="531"/>
    <cellStyle name="Normal 21 2 2 4" xfId="532"/>
    <cellStyle name="Normal 21 2 2 5" xfId="533"/>
    <cellStyle name="Normal 21 2 2 5 2" xfId="534"/>
    <cellStyle name="Normal 21 2 2 5_03VSAFAS-VRs" xfId="535"/>
    <cellStyle name="Normal 21 2 2_03VSAFAS-VRs" xfId="536"/>
    <cellStyle name="Normal 21 2 3" xfId="537"/>
    <cellStyle name="Normal 21 2 3 2" xfId="538"/>
    <cellStyle name="Normal 21 2 3 3" xfId="539"/>
    <cellStyle name="Normal 21 2 3_03VSAFAS-VRs" xfId="540"/>
    <cellStyle name="Normal 21 2 4" xfId="541"/>
    <cellStyle name="Normal 21 2 5" xfId="542"/>
    <cellStyle name="Normal 21 2 6" xfId="543"/>
    <cellStyle name="Normal 21 2 6 2" xfId="544"/>
    <cellStyle name="Normal 21 2 6_03VSAFAS-VRs" xfId="545"/>
    <cellStyle name="Normal 21 2_03VSAFAS-VRs" xfId="546"/>
    <cellStyle name="Normal 21 3" xfId="547"/>
    <cellStyle name="Normal 21 3 2" xfId="548"/>
    <cellStyle name="Normal 21 3 2 2" xfId="549"/>
    <cellStyle name="Normal 21 3 2 3" xfId="550"/>
    <cellStyle name="Normal 21 3 2_03VSAFAS-VRs" xfId="551"/>
    <cellStyle name="Normal 21 3 3" xfId="552"/>
    <cellStyle name="Normal 21 3 4" xfId="553"/>
    <cellStyle name="Normal 21 3 5" xfId="554"/>
    <cellStyle name="Normal 21 3_03VSAFAS-VRs" xfId="555"/>
    <cellStyle name="Normal 21 4" xfId="556"/>
    <cellStyle name="Normal 21 4 2" xfId="557"/>
    <cellStyle name="Normal 21 4 2 2" xfId="558"/>
    <cellStyle name="Normal 21 4 2 3" xfId="559"/>
    <cellStyle name="Normal 21 4 2_03VSAFAS-VRs" xfId="560"/>
    <cellStyle name="Normal 21 4 3" xfId="561"/>
    <cellStyle name="Normal 21 4 4" xfId="562"/>
    <cellStyle name="Normal 21 4_03VSAFAS-VRs" xfId="563"/>
    <cellStyle name="Normal 21 5" xfId="564"/>
    <cellStyle name="Normal 21 5 2" xfId="565"/>
    <cellStyle name="Normal 21 5 3" xfId="566"/>
    <cellStyle name="Normal 21 5 4" xfId="567"/>
    <cellStyle name="Normal 21 5_03VSAFAS-VRs" xfId="568"/>
    <cellStyle name="Normal 21 6" xfId="569"/>
    <cellStyle name="Normal 21 6 2" xfId="570"/>
    <cellStyle name="Normal 21 6 3" xfId="571"/>
    <cellStyle name="Normal 21 6 3 2" xfId="572"/>
    <cellStyle name="Normal 21 6 3_03VSAFAS-VRs" xfId="573"/>
    <cellStyle name="Normal 21 6 4" xfId="574"/>
    <cellStyle name="Normal 21 6 5" xfId="575"/>
    <cellStyle name="Normal 21 6_03VSAFAS-VRs" xfId="576"/>
    <cellStyle name="Normal 21 7" xfId="577"/>
    <cellStyle name="Normal 21 8" xfId="578"/>
    <cellStyle name="Normal 21 8 2" xfId="579"/>
    <cellStyle name="Normal 21 8_03VSAFAS-VRs" xfId="580"/>
    <cellStyle name="Normal 21 9" xfId="581"/>
    <cellStyle name="Normal 21_03VSAFAS-VRs" xfId="582"/>
    <cellStyle name="Normal 22" xfId="583"/>
    <cellStyle name="Normal 22 2" xfId="584"/>
    <cellStyle name="Normal 22_03VSAFAS-VRs" xfId="585"/>
    <cellStyle name="Normal 23" xfId="586"/>
    <cellStyle name="Normal 23 2" xfId="587"/>
    <cellStyle name="Normal 23 3" xfId="588"/>
    <cellStyle name="Normal 24" xfId="589"/>
    <cellStyle name="Normal 25" xfId="590"/>
    <cellStyle name="Normal 25 2" xfId="591"/>
    <cellStyle name="Normal 25_03VSAFAS-VRs" xfId="592"/>
    <cellStyle name="Normal 26" xfId="593"/>
    <cellStyle name="Normal 27" xfId="594"/>
    <cellStyle name="Normal 28" xfId="595"/>
    <cellStyle name="Normal 3" xfId="596"/>
    <cellStyle name="Normal 3 2" xfId="597"/>
    <cellStyle name="Normal 3 3" xfId="598"/>
    <cellStyle name="Normal 3 3 2" xfId="599"/>
    <cellStyle name="Normal 4" xfId="600"/>
    <cellStyle name="Normal 4 2" xfId="601"/>
    <cellStyle name="Normal 4 3" xfId="602"/>
    <cellStyle name="Normal 4_03VSAFAS-VRs" xfId="603"/>
    <cellStyle name="Normal 5" xfId="604"/>
    <cellStyle name="Normal 5 2" xfId="605"/>
    <cellStyle name="Normal 5 3" xfId="606"/>
    <cellStyle name="Normal 6" xfId="607"/>
    <cellStyle name="Normal 6 2" xfId="608"/>
    <cellStyle name="Normal 6 3" xfId="609"/>
    <cellStyle name="Normal 7" xfId="610"/>
    <cellStyle name="Normal 7 2" xfId="611"/>
    <cellStyle name="Normal 7 3" xfId="612"/>
    <cellStyle name="Normal 8" xfId="613"/>
    <cellStyle name="Normal 8 2" xfId="614"/>
    <cellStyle name="Normal 8 3" xfId="615"/>
    <cellStyle name="Normal 9" xfId="616"/>
    <cellStyle name="Normal 9 2" xfId="617"/>
    <cellStyle name="Normal 9 3" xfId="618"/>
    <cellStyle name="Note 2" xfId="619"/>
    <cellStyle name="Note 2 2" xfId="620"/>
    <cellStyle name="Note 2 3" xfId="621"/>
    <cellStyle name="Note 3" xfId="622"/>
    <cellStyle name="Note 3 2" xfId="623"/>
    <cellStyle name="Note 3 3" xfId="624"/>
    <cellStyle name="Note 4" xfId="625"/>
    <cellStyle name="Note 4 2" xfId="626"/>
    <cellStyle name="Note 4 3" xfId="627"/>
    <cellStyle name="Note 5" xfId="628"/>
    <cellStyle name="Note 5 2" xfId="629"/>
    <cellStyle name="Note 5 3" xfId="630"/>
    <cellStyle name="Note 6" xfId="631"/>
    <cellStyle name="Note 6 2" xfId="632"/>
    <cellStyle name="Note 6 3" xfId="633"/>
    <cellStyle name="Note 7" xfId="634"/>
    <cellStyle name="Note 7 2" xfId="635"/>
    <cellStyle name="Note 7 3" xfId="636"/>
    <cellStyle name="Note 8" xfId="637"/>
    <cellStyle name="Note 8 2" xfId="638"/>
    <cellStyle name="Note 8 3" xfId="639"/>
    <cellStyle name="Note 9" xfId="640"/>
    <cellStyle name="Note 9 2" xfId="641"/>
    <cellStyle name="Note 9 3" xfId="642"/>
    <cellStyle name="Output 2" xfId="643"/>
    <cellStyle name="Output 3" xfId="644"/>
    <cellStyle name="Output 4" xfId="645"/>
    <cellStyle name="Output 5" xfId="646"/>
    <cellStyle name="Output 6" xfId="647"/>
    <cellStyle name="Output 7" xfId="648"/>
    <cellStyle name="Output 8" xfId="649"/>
    <cellStyle name="Output 9" xfId="650"/>
    <cellStyle name="Paryškinimas 1" xfId="651"/>
    <cellStyle name="Paryškinimas 2" xfId="652"/>
    <cellStyle name="Paryškinimas 3" xfId="653"/>
    <cellStyle name="Paryškinimas 4" xfId="654"/>
    <cellStyle name="Paryškinimas 5" xfId="655"/>
    <cellStyle name="Paryškinimas 6" xfId="656"/>
    <cellStyle name="Pastaba" xfId="657"/>
    <cellStyle name="Pavadinimas" xfId="658"/>
    <cellStyle name="Percent" xfId="659"/>
    <cellStyle name="SAPBEXaggData" xfId="660"/>
    <cellStyle name="SAPBEXaggData 2" xfId="661"/>
    <cellStyle name="SAPBEXaggDataEmph" xfId="662"/>
    <cellStyle name="SAPBEXaggItem" xfId="663"/>
    <cellStyle name="SAPBEXaggItem 2" xfId="664"/>
    <cellStyle name="SAPBEXaggItemX" xfId="665"/>
    <cellStyle name="SAPBEXchaText" xfId="666"/>
    <cellStyle name="SAPBEXchaText 2" xfId="667"/>
    <cellStyle name="SAPBEXexcBad7" xfId="668"/>
    <cellStyle name="SAPBEXexcBad7 2" xfId="669"/>
    <cellStyle name="SAPBEXexcBad8" xfId="670"/>
    <cellStyle name="SAPBEXexcBad8 2" xfId="671"/>
    <cellStyle name="SAPBEXexcBad9" xfId="672"/>
    <cellStyle name="SAPBEXexcBad9 2" xfId="673"/>
    <cellStyle name="SAPBEXexcCritical4" xfId="674"/>
    <cellStyle name="SAPBEXexcCritical4 2" xfId="675"/>
    <cellStyle name="SAPBEXexcCritical5" xfId="676"/>
    <cellStyle name="SAPBEXexcCritical5 2" xfId="677"/>
    <cellStyle name="SAPBEXexcCritical6" xfId="678"/>
    <cellStyle name="SAPBEXexcCritical6 2" xfId="679"/>
    <cellStyle name="SAPBEXexcGood1" xfId="680"/>
    <cellStyle name="SAPBEXexcGood1 2" xfId="681"/>
    <cellStyle name="SAPBEXexcGood2" xfId="682"/>
    <cellStyle name="SAPBEXexcGood2 2" xfId="683"/>
    <cellStyle name="SAPBEXexcGood3" xfId="684"/>
    <cellStyle name="SAPBEXexcGood3 2" xfId="685"/>
    <cellStyle name="SAPBEXfilterDrill" xfId="686"/>
    <cellStyle name="SAPBEXfilterDrill 2" xfId="687"/>
    <cellStyle name="SAPBEXfilterItem" xfId="688"/>
    <cellStyle name="SAPBEXfilterItem 2" xfId="689"/>
    <cellStyle name="SAPBEXfilterText" xfId="690"/>
    <cellStyle name="SAPBEXfilterText 2" xfId="691"/>
    <cellStyle name="SAPBEXformats" xfId="692"/>
    <cellStyle name="SAPBEXformats 2" xfId="693"/>
    <cellStyle name="SAPBEXheaderItem" xfId="694"/>
    <cellStyle name="SAPBEXheaderItem 2" xfId="695"/>
    <cellStyle name="SAPBEXheaderText" xfId="696"/>
    <cellStyle name="SAPBEXheaderText 2" xfId="697"/>
    <cellStyle name="SAPBEXHLevel0" xfId="698"/>
    <cellStyle name="SAPBEXHLevel0 2" xfId="699"/>
    <cellStyle name="SAPBEXHLevel0X" xfId="700"/>
    <cellStyle name="SAPBEXHLevel0X 2" xfId="701"/>
    <cellStyle name="SAPBEXHLevel0X 3" xfId="702"/>
    <cellStyle name="SAPBEXHLevel1" xfId="703"/>
    <cellStyle name="SAPBEXHLevel1 2" xfId="704"/>
    <cellStyle name="SAPBEXHLevel1X" xfId="705"/>
    <cellStyle name="SAPBEXHLevel1X 2" xfId="706"/>
    <cellStyle name="SAPBEXHLevel1X 3" xfId="707"/>
    <cellStyle name="SAPBEXHLevel2" xfId="708"/>
    <cellStyle name="SAPBEXHLevel2 2" xfId="709"/>
    <cellStyle name="SAPBEXHLevel2X" xfId="710"/>
    <cellStyle name="SAPBEXHLevel2X 2" xfId="711"/>
    <cellStyle name="SAPBEXHLevel2X 3" xfId="712"/>
    <cellStyle name="SAPBEXHLevel3" xfId="713"/>
    <cellStyle name="SAPBEXHLevel3 2" xfId="714"/>
    <cellStyle name="SAPBEXHLevel3X" xfId="715"/>
    <cellStyle name="SAPBEXHLevel3X 2" xfId="716"/>
    <cellStyle name="SAPBEXHLevel3X 3" xfId="717"/>
    <cellStyle name="SAPBEXinputData" xfId="718"/>
    <cellStyle name="SAPBEXinputData 2" xfId="719"/>
    <cellStyle name="SAPBEXinputData 3" xfId="720"/>
    <cellStyle name="SAPBEXItemHeader" xfId="721"/>
    <cellStyle name="SAPBEXresData" xfId="722"/>
    <cellStyle name="SAPBEXresDataEmph" xfId="723"/>
    <cellStyle name="SAPBEXresItem" xfId="724"/>
    <cellStyle name="SAPBEXresItemX" xfId="725"/>
    <cellStyle name="SAPBEXstdData" xfId="726"/>
    <cellStyle name="SAPBEXstdData 2" xfId="727"/>
    <cellStyle name="SAPBEXstdDataEmph" xfId="728"/>
    <cellStyle name="SAPBEXstdItem" xfId="729"/>
    <cellStyle name="SAPBEXstdItem 2" xfId="730"/>
    <cellStyle name="SAPBEXstdItemX" xfId="731"/>
    <cellStyle name="SAPBEXtitle" xfId="732"/>
    <cellStyle name="SAPBEXunassignedItem" xfId="733"/>
    <cellStyle name="SAPBEXunassignedItem 2" xfId="734"/>
    <cellStyle name="SAPBEXundefined" xfId="735"/>
    <cellStyle name="Sheet Title" xfId="736"/>
    <cellStyle name="Skaičiavimas" xfId="737"/>
    <cellStyle name="STYL1 - Style1" xfId="738"/>
    <cellStyle name="STYL1 - Style1 2" xfId="739"/>
    <cellStyle name="STYL1 - Style1 3" xfId="740"/>
    <cellStyle name="Suma" xfId="741"/>
    <cellStyle name="Susietas langelis" xfId="742"/>
    <cellStyle name="Table Heading" xfId="743"/>
    <cellStyle name="Tikrinimo langelis" xfId="744"/>
    <cellStyle name="Total 2" xfId="745"/>
    <cellStyle name="Total 3" xfId="746"/>
    <cellStyle name="Total 4" xfId="747"/>
    <cellStyle name="Total 5" xfId="748"/>
    <cellStyle name="Total 6" xfId="749"/>
    <cellStyle name="Total 7" xfId="750"/>
    <cellStyle name="Total 8" xfId="751"/>
    <cellStyle name="Total 9" xfId="752"/>
    <cellStyle name="Currency" xfId="753"/>
    <cellStyle name="Currency [0]" xfId="754"/>
    <cellStyle name="Warning Text 2" xfId="755"/>
    <cellStyle name="Warning Text 3" xfId="756"/>
    <cellStyle name="Warning Text 4" xfId="757"/>
    <cellStyle name="Warning Text 5" xfId="758"/>
    <cellStyle name="Warning Text 6" xfId="759"/>
    <cellStyle name="Warning Text 7" xfId="760"/>
    <cellStyle name="Warning Text 8" xfId="761"/>
    <cellStyle name="Warning Text 9" xfId="762"/>
    <cellStyle name="Обычный_FAS_primary docs_MM_SD" xfId="7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6</xdr:row>
      <xdr:rowOff>28575</xdr:rowOff>
    </xdr:from>
    <xdr:to>
      <xdr:col>8</xdr:col>
      <xdr:colOff>438150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076325"/>
          <a:ext cx="6276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2</xdr:col>
      <xdr:colOff>180975</xdr:colOff>
      <xdr:row>8</xdr:row>
      <xdr:rowOff>28575</xdr:rowOff>
    </xdr:from>
    <xdr:to>
      <xdr:col>8</xdr:col>
      <xdr:colOff>447675</xdr:colOff>
      <xdr:row>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1524000"/>
          <a:ext cx="6296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3</xdr:col>
      <xdr:colOff>381000</xdr:colOff>
      <xdr:row>15</xdr:row>
      <xdr:rowOff>114300</xdr:rowOff>
    </xdr:from>
    <xdr:to>
      <xdr:col>5</xdr:col>
      <xdr:colOff>533400</xdr:colOff>
      <xdr:row>17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24175" y="30099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6</xdr:col>
      <xdr:colOff>209550</xdr:colOff>
      <xdr:row>15</xdr:row>
      <xdr:rowOff>114300</xdr:rowOff>
    </xdr:from>
    <xdr:to>
      <xdr:col>6</xdr:col>
      <xdr:colOff>657225</xdr:colOff>
      <xdr:row>17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300990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95250</xdr:colOff>
      <xdr:row>59</xdr:row>
      <xdr:rowOff>66675</xdr:rowOff>
    </xdr:from>
    <xdr:to>
      <xdr:col>5</xdr:col>
      <xdr:colOff>657225</xdr:colOff>
      <xdr:row>60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28650" y="1241107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7</xdr:col>
      <xdr:colOff>257175</xdr:colOff>
      <xdr:row>59</xdr:row>
      <xdr:rowOff>66675</xdr:rowOff>
    </xdr:from>
    <xdr:to>
      <xdr:col>8</xdr:col>
      <xdr:colOff>914400</xdr:colOff>
      <xdr:row>60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676900" y="1241107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2</xdr:col>
      <xdr:colOff>95250</xdr:colOff>
      <xdr:row>62</xdr:row>
      <xdr:rowOff>66675</xdr:rowOff>
    </xdr:from>
    <xdr:to>
      <xdr:col>5</xdr:col>
      <xdr:colOff>657225</xdr:colOff>
      <xdr:row>63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28650" y="1303972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  <xdr:twoCellAnchor>
    <xdr:from>
      <xdr:col>7</xdr:col>
      <xdr:colOff>257175</xdr:colOff>
      <xdr:row>62</xdr:row>
      <xdr:rowOff>66675</xdr:rowOff>
    </xdr:from>
    <xdr:to>
      <xdr:col>8</xdr:col>
      <xdr:colOff>914400</xdr:colOff>
      <xdr:row>63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676900" y="1303972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6</xdr:row>
      <xdr:rowOff>28575</xdr:rowOff>
    </xdr:from>
    <xdr:to>
      <xdr:col>8</xdr:col>
      <xdr:colOff>438150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076325"/>
          <a:ext cx="6276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2</xdr:col>
      <xdr:colOff>180975</xdr:colOff>
      <xdr:row>8</xdr:row>
      <xdr:rowOff>28575</xdr:rowOff>
    </xdr:from>
    <xdr:to>
      <xdr:col>8</xdr:col>
      <xdr:colOff>447675</xdr:colOff>
      <xdr:row>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1524000"/>
          <a:ext cx="6296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3</xdr:col>
      <xdr:colOff>381000</xdr:colOff>
      <xdr:row>15</xdr:row>
      <xdr:rowOff>114300</xdr:rowOff>
    </xdr:from>
    <xdr:to>
      <xdr:col>5</xdr:col>
      <xdr:colOff>533400</xdr:colOff>
      <xdr:row>17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24175" y="30099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2015-11-04</a:t>
          </a:r>
        </a:p>
      </xdr:txBody>
    </xdr:sp>
    <xdr:clientData/>
  </xdr:twoCellAnchor>
  <xdr:twoCellAnchor>
    <xdr:from>
      <xdr:col>6</xdr:col>
      <xdr:colOff>209550</xdr:colOff>
      <xdr:row>15</xdr:row>
      <xdr:rowOff>114300</xdr:rowOff>
    </xdr:from>
    <xdr:to>
      <xdr:col>6</xdr:col>
      <xdr:colOff>657225</xdr:colOff>
      <xdr:row>17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300990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95250</xdr:colOff>
      <xdr:row>59</xdr:row>
      <xdr:rowOff>66675</xdr:rowOff>
    </xdr:from>
    <xdr:to>
      <xdr:col>5</xdr:col>
      <xdr:colOff>657225</xdr:colOff>
      <xdr:row>60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8650" y="1241107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7</xdr:col>
      <xdr:colOff>257175</xdr:colOff>
      <xdr:row>59</xdr:row>
      <xdr:rowOff>66675</xdr:rowOff>
    </xdr:from>
    <xdr:to>
      <xdr:col>8</xdr:col>
      <xdr:colOff>914400</xdr:colOff>
      <xdr:row>60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76900" y="1241107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2</xdr:col>
      <xdr:colOff>95250</xdr:colOff>
      <xdr:row>62</xdr:row>
      <xdr:rowOff>66675</xdr:rowOff>
    </xdr:from>
    <xdr:to>
      <xdr:col>5</xdr:col>
      <xdr:colOff>657225</xdr:colOff>
      <xdr:row>63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8650" y="1303972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  <xdr:twoCellAnchor>
    <xdr:from>
      <xdr:col>7</xdr:col>
      <xdr:colOff>257175</xdr:colOff>
      <xdr:row>62</xdr:row>
      <xdr:rowOff>66675</xdr:rowOff>
    </xdr:from>
    <xdr:to>
      <xdr:col>8</xdr:col>
      <xdr:colOff>914400</xdr:colOff>
      <xdr:row>63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76900" y="1303972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6</xdr:row>
      <xdr:rowOff>28575</xdr:rowOff>
    </xdr:from>
    <xdr:to>
      <xdr:col>8</xdr:col>
      <xdr:colOff>438150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076325"/>
          <a:ext cx="6276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2</xdr:col>
      <xdr:colOff>180975</xdr:colOff>
      <xdr:row>8</xdr:row>
      <xdr:rowOff>28575</xdr:rowOff>
    </xdr:from>
    <xdr:to>
      <xdr:col>8</xdr:col>
      <xdr:colOff>447675</xdr:colOff>
      <xdr:row>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1524000"/>
          <a:ext cx="6296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3</xdr:col>
      <xdr:colOff>381000</xdr:colOff>
      <xdr:row>15</xdr:row>
      <xdr:rowOff>114300</xdr:rowOff>
    </xdr:from>
    <xdr:to>
      <xdr:col>5</xdr:col>
      <xdr:colOff>533400</xdr:colOff>
      <xdr:row>17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24175" y="30099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6</xdr:col>
      <xdr:colOff>209550</xdr:colOff>
      <xdr:row>15</xdr:row>
      <xdr:rowOff>114300</xdr:rowOff>
    </xdr:from>
    <xdr:to>
      <xdr:col>6</xdr:col>
      <xdr:colOff>657225</xdr:colOff>
      <xdr:row>17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3009900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95250</xdr:colOff>
      <xdr:row>59</xdr:row>
      <xdr:rowOff>66675</xdr:rowOff>
    </xdr:from>
    <xdr:to>
      <xdr:col>5</xdr:col>
      <xdr:colOff>657225</xdr:colOff>
      <xdr:row>60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28650" y="1241107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7</xdr:col>
      <xdr:colOff>257175</xdr:colOff>
      <xdr:row>59</xdr:row>
      <xdr:rowOff>66675</xdr:rowOff>
    </xdr:from>
    <xdr:to>
      <xdr:col>8</xdr:col>
      <xdr:colOff>914400</xdr:colOff>
      <xdr:row>60</xdr:row>
      <xdr:rowOff>47625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676900" y="1241107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2</xdr:col>
      <xdr:colOff>95250</xdr:colOff>
      <xdr:row>62</xdr:row>
      <xdr:rowOff>66675</xdr:rowOff>
    </xdr:from>
    <xdr:to>
      <xdr:col>5</xdr:col>
      <xdr:colOff>657225</xdr:colOff>
      <xdr:row>63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28650" y="13039725"/>
          <a:ext cx="379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  <xdr:twoCellAnchor>
    <xdr:from>
      <xdr:col>7</xdr:col>
      <xdr:colOff>257175</xdr:colOff>
      <xdr:row>62</xdr:row>
      <xdr:rowOff>66675</xdr:rowOff>
    </xdr:from>
    <xdr:to>
      <xdr:col>8</xdr:col>
      <xdr:colOff>914400</xdr:colOff>
      <xdr:row>63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676900" y="1303972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4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9" width="17.140625" style="1" customWidth="1"/>
    <col min="10" max="16384" width="9.140625" style="1" customWidth="1"/>
  </cols>
  <sheetData>
    <row r="1" ht="12.75">
      <c r="A1" s="41" t="s">
        <v>111</v>
      </c>
    </row>
    <row r="2" spans="1:9" ht="15.75">
      <c r="A2" s="42">
        <v>41335</v>
      </c>
      <c r="D2" s="14"/>
      <c r="G2" s="21" t="s">
        <v>42</v>
      </c>
      <c r="H2" s="6"/>
      <c r="I2" s="6"/>
    </row>
    <row r="3" spans="1:9" ht="15.75">
      <c r="A3" s="43">
        <v>190757417</v>
      </c>
      <c r="G3" s="21" t="s">
        <v>110</v>
      </c>
      <c r="H3" s="6"/>
      <c r="I3" s="6"/>
    </row>
    <row r="5" spans="1:9" ht="12.75">
      <c r="A5" s="52" t="s">
        <v>45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44</v>
      </c>
      <c r="B6" s="53"/>
      <c r="C6" s="53"/>
      <c r="D6" s="53"/>
      <c r="E6" s="53"/>
      <c r="F6" s="53"/>
      <c r="G6" s="53"/>
      <c r="H6" s="53"/>
      <c r="I6" s="53"/>
    </row>
    <row r="7" spans="1:9" ht="22.5" customHeight="1">
      <c r="A7" s="55" t="s">
        <v>0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0" t="s">
        <v>1</v>
      </c>
      <c r="B8" s="53"/>
      <c r="C8" s="53"/>
      <c r="D8" s="53"/>
      <c r="E8" s="53"/>
      <c r="F8" s="53"/>
      <c r="G8" s="53"/>
      <c r="H8" s="53"/>
      <c r="I8" s="53"/>
    </row>
    <row r="9" spans="1:9" ht="22.5" customHeight="1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2.75">
      <c r="A10" s="50" t="s">
        <v>47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50" t="s">
        <v>46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.75">
      <c r="A13" s="61" t="s">
        <v>2</v>
      </c>
      <c r="B13" s="62"/>
      <c r="C13" s="62"/>
      <c r="D13" s="62"/>
      <c r="E13" s="62"/>
      <c r="F13" s="62"/>
      <c r="G13" s="62"/>
      <c r="H13" s="62"/>
      <c r="I13" s="62"/>
    </row>
    <row r="14" spans="1:9" ht="15.75">
      <c r="A14" s="22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61" t="str">
        <f>"PAGAL  "&amp;LEFT(A19,4)&amp;"  M.  "&amp;CHOOSE(RIGHT(A19,2),"SAUSIO","VASARIO","KOVO","BALANDŽIO","GEGUŽĖS","BIRŽELIO","LIEPOS","RUGPJŪČIO","RUGSĖJO","SPALIO","LAPKRIČIO","GRUODŽIO")&amp;"  "&amp;CHOOSE(RIGHT(A19,2),31,IF(LEFT(A19,4)/4-INT(LEFT(A19,4)/4)&gt;0,28,29),31,30,31,30,31,31,30,31,30,31)&amp;"  D.  DUOMENIS"</f>
        <v>PAGAL  2015  M.  RUGSĖJO  30  D.  DUOMENIS</v>
      </c>
      <c r="B15" s="62"/>
      <c r="C15" s="62"/>
      <c r="D15" s="62"/>
      <c r="E15" s="62"/>
      <c r="F15" s="62"/>
      <c r="G15" s="62"/>
      <c r="H15" s="62"/>
      <c r="I15" s="62"/>
    </row>
    <row r="16" spans="1:9" ht="12.75">
      <c r="A16" s="17"/>
      <c r="B16" s="16"/>
      <c r="C16" s="16"/>
      <c r="D16" s="16"/>
      <c r="E16" s="16"/>
      <c r="F16" s="16"/>
      <c r="G16" s="16"/>
      <c r="I16" s="24"/>
    </row>
    <row r="17" spans="1:9" ht="15">
      <c r="A17" s="69" t="s">
        <v>106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2" customFormat="1" ht="14.25">
      <c r="A19" s="48">
        <v>201509</v>
      </c>
      <c r="B19" s="46"/>
      <c r="C19" s="46"/>
      <c r="D19" s="46"/>
      <c r="E19" s="46"/>
      <c r="F19" s="46"/>
      <c r="G19" s="46"/>
      <c r="H19" s="46"/>
      <c r="I19" s="47" t="s">
        <v>190</v>
      </c>
    </row>
    <row r="20" spans="1:9" s="13" customFormat="1" ht="49.5" customHeight="1">
      <c r="A20" s="64" t="s">
        <v>4</v>
      </c>
      <c r="B20" s="64"/>
      <c r="C20" s="64" t="s">
        <v>5</v>
      </c>
      <c r="D20" s="65"/>
      <c r="E20" s="65"/>
      <c r="F20" s="65"/>
      <c r="G20" s="9" t="s">
        <v>38</v>
      </c>
      <c r="H20" s="9" t="s">
        <v>6</v>
      </c>
      <c r="I20" s="9" t="s">
        <v>7</v>
      </c>
    </row>
    <row r="21" spans="1:9" ht="15.75">
      <c r="A21" s="3" t="s">
        <v>8</v>
      </c>
      <c r="B21" s="10" t="s">
        <v>9</v>
      </c>
      <c r="C21" s="66" t="s">
        <v>160</v>
      </c>
      <c r="D21" s="67"/>
      <c r="E21" s="67"/>
      <c r="F21" s="67"/>
      <c r="G21" s="44"/>
      <c r="H21" s="37">
        <v>419026.98</v>
      </c>
      <c r="I21" s="37">
        <v>0</v>
      </c>
    </row>
    <row r="22" spans="1:9" ht="15.75">
      <c r="A22" s="2" t="s">
        <v>10</v>
      </c>
      <c r="B22" s="15" t="s">
        <v>11</v>
      </c>
      <c r="C22" s="68" t="s">
        <v>11</v>
      </c>
      <c r="D22" s="68"/>
      <c r="E22" s="68"/>
      <c r="F22" s="68"/>
      <c r="G22" s="44"/>
      <c r="H22" s="37">
        <v>380818.37</v>
      </c>
      <c r="I22" s="37">
        <v>0</v>
      </c>
    </row>
    <row r="23" spans="1:9" ht="15.75">
      <c r="A23" s="2" t="s">
        <v>48</v>
      </c>
      <c r="B23" s="15" t="s">
        <v>49</v>
      </c>
      <c r="C23" s="68" t="s">
        <v>155</v>
      </c>
      <c r="D23" s="68"/>
      <c r="E23" s="68"/>
      <c r="F23" s="68"/>
      <c r="G23" s="44"/>
      <c r="H23" s="38">
        <v>357167.51</v>
      </c>
      <c r="I23" s="38">
        <v>328201.93</v>
      </c>
    </row>
    <row r="24" spans="1:9" ht="15.75">
      <c r="A24" s="2" t="s">
        <v>50</v>
      </c>
      <c r="B24" s="4" t="s">
        <v>51</v>
      </c>
      <c r="C24" s="63" t="s">
        <v>154</v>
      </c>
      <c r="D24" s="63"/>
      <c r="E24" s="63"/>
      <c r="F24" s="63"/>
      <c r="G24" s="44"/>
      <c r="H24" s="38">
        <v>0</v>
      </c>
      <c r="I24" s="38">
        <v>0</v>
      </c>
    </row>
    <row r="25" spans="1:9" ht="15.75">
      <c r="A25" s="2" t="s">
        <v>52</v>
      </c>
      <c r="B25" s="15" t="s">
        <v>53</v>
      </c>
      <c r="C25" s="63" t="s">
        <v>151</v>
      </c>
      <c r="D25" s="71"/>
      <c r="E25" s="71"/>
      <c r="F25" s="71"/>
      <c r="G25" s="44"/>
      <c r="H25" s="38">
        <v>13922.01</v>
      </c>
      <c r="I25" s="38">
        <v>12627.66</v>
      </c>
    </row>
    <row r="26" spans="1:9" ht="15.75">
      <c r="A26" s="2" t="s">
        <v>54</v>
      </c>
      <c r="B26" s="4" t="s">
        <v>55</v>
      </c>
      <c r="C26" s="63" t="s">
        <v>153</v>
      </c>
      <c r="D26" s="63"/>
      <c r="E26" s="63"/>
      <c r="F26" s="63"/>
      <c r="G26" s="44"/>
      <c r="H26" s="38">
        <v>9728.85</v>
      </c>
      <c r="I26" s="38">
        <v>13137.89</v>
      </c>
    </row>
    <row r="27" spans="1:9" ht="15.75">
      <c r="A27" s="2" t="s">
        <v>12</v>
      </c>
      <c r="B27" s="15" t="s">
        <v>13</v>
      </c>
      <c r="C27" s="63" t="s">
        <v>156</v>
      </c>
      <c r="D27" s="63"/>
      <c r="E27" s="63"/>
      <c r="F27" s="63"/>
      <c r="G27" s="44"/>
      <c r="H27" s="38">
        <v>0</v>
      </c>
      <c r="I27" s="38">
        <v>0</v>
      </c>
    </row>
    <row r="28" spans="1:9" ht="15.75">
      <c r="A28" s="2" t="s">
        <v>14</v>
      </c>
      <c r="B28" s="15" t="s">
        <v>15</v>
      </c>
      <c r="C28" s="63" t="s">
        <v>152</v>
      </c>
      <c r="D28" s="63"/>
      <c r="E28" s="63"/>
      <c r="F28" s="63"/>
      <c r="G28" s="44"/>
      <c r="H28" s="37">
        <v>38208.61</v>
      </c>
      <c r="I28" s="37">
        <v>0</v>
      </c>
    </row>
    <row r="29" spans="1:9" ht="15.75">
      <c r="A29" s="2" t="s">
        <v>56</v>
      </c>
      <c r="B29" s="4" t="s">
        <v>16</v>
      </c>
      <c r="C29" s="63" t="s">
        <v>157</v>
      </c>
      <c r="D29" s="63"/>
      <c r="E29" s="63"/>
      <c r="F29" s="63"/>
      <c r="G29" s="44"/>
      <c r="H29" s="38">
        <v>38208.61</v>
      </c>
      <c r="I29" s="38">
        <v>44142.97</v>
      </c>
    </row>
    <row r="30" spans="1:9" ht="15.75">
      <c r="A30" s="2" t="s">
        <v>57</v>
      </c>
      <c r="B30" s="4" t="s">
        <v>17</v>
      </c>
      <c r="C30" s="63" t="s">
        <v>158</v>
      </c>
      <c r="D30" s="63"/>
      <c r="E30" s="63"/>
      <c r="F30" s="63"/>
      <c r="G30" s="44"/>
      <c r="H30" s="38">
        <v>0</v>
      </c>
      <c r="I30" s="38">
        <v>0</v>
      </c>
    </row>
    <row r="31" spans="1:9" ht="15.75">
      <c r="A31" s="3" t="s">
        <v>18</v>
      </c>
      <c r="B31" s="10" t="s">
        <v>19</v>
      </c>
      <c r="C31" s="66" t="s">
        <v>159</v>
      </c>
      <c r="D31" s="66"/>
      <c r="E31" s="66"/>
      <c r="F31" s="66"/>
      <c r="G31" s="44"/>
      <c r="H31" s="37">
        <v>405158.12</v>
      </c>
      <c r="I31" s="37">
        <v>0</v>
      </c>
    </row>
    <row r="32" spans="1:9" ht="15.75">
      <c r="A32" s="2" t="s">
        <v>10</v>
      </c>
      <c r="B32" s="15" t="s">
        <v>58</v>
      </c>
      <c r="C32" s="63" t="s">
        <v>161</v>
      </c>
      <c r="D32" s="70"/>
      <c r="E32" s="70"/>
      <c r="F32" s="70"/>
      <c r="G32" s="44"/>
      <c r="H32" s="38">
        <v>207754.18</v>
      </c>
      <c r="I32" s="38">
        <v>197636.34</v>
      </c>
    </row>
    <row r="33" spans="1:9" ht="15.75">
      <c r="A33" s="2" t="s">
        <v>59</v>
      </c>
      <c r="B33" s="15" t="s">
        <v>60</v>
      </c>
      <c r="C33" s="63" t="s">
        <v>162</v>
      </c>
      <c r="D33" s="70"/>
      <c r="E33" s="70"/>
      <c r="F33" s="70"/>
      <c r="G33" s="44"/>
      <c r="H33" s="38">
        <v>91568.81</v>
      </c>
      <c r="I33" s="38">
        <v>90763.99</v>
      </c>
    </row>
    <row r="34" spans="1:9" ht="15.75">
      <c r="A34" s="2" t="s">
        <v>14</v>
      </c>
      <c r="B34" s="15" t="s">
        <v>61</v>
      </c>
      <c r="C34" s="63" t="s">
        <v>163</v>
      </c>
      <c r="D34" s="70"/>
      <c r="E34" s="70"/>
      <c r="F34" s="70"/>
      <c r="G34" s="44"/>
      <c r="H34" s="38">
        <v>25171.14</v>
      </c>
      <c r="I34" s="38">
        <v>27588.26</v>
      </c>
    </row>
    <row r="35" spans="1:9" ht="15.75">
      <c r="A35" s="2" t="s">
        <v>22</v>
      </c>
      <c r="B35" s="15" t="s">
        <v>62</v>
      </c>
      <c r="C35" s="68" t="s">
        <v>164</v>
      </c>
      <c r="D35" s="70"/>
      <c r="E35" s="70"/>
      <c r="F35" s="70"/>
      <c r="G35" s="44"/>
      <c r="H35" s="38">
        <v>241.05</v>
      </c>
      <c r="I35" s="38">
        <v>215.48</v>
      </c>
    </row>
    <row r="36" spans="1:9" ht="15.75">
      <c r="A36" s="2" t="s">
        <v>63</v>
      </c>
      <c r="B36" s="15" t="s">
        <v>64</v>
      </c>
      <c r="C36" s="68" t="s">
        <v>165</v>
      </c>
      <c r="D36" s="70"/>
      <c r="E36" s="70"/>
      <c r="F36" s="70"/>
      <c r="G36" s="44"/>
      <c r="H36" s="38">
        <v>3263.9</v>
      </c>
      <c r="I36" s="38">
        <v>4155.31</v>
      </c>
    </row>
    <row r="37" spans="1:9" ht="15.75">
      <c r="A37" s="2" t="s">
        <v>65</v>
      </c>
      <c r="B37" s="15" t="s">
        <v>66</v>
      </c>
      <c r="C37" s="68" t="s">
        <v>166</v>
      </c>
      <c r="D37" s="70"/>
      <c r="E37" s="70"/>
      <c r="F37" s="70"/>
      <c r="G37" s="44"/>
      <c r="H37" s="38">
        <v>54.01</v>
      </c>
      <c r="I37" s="38">
        <v>303.38</v>
      </c>
    </row>
    <row r="38" spans="1:9" ht="15.75">
      <c r="A38" s="2" t="s">
        <v>67</v>
      </c>
      <c r="B38" s="15" t="s">
        <v>68</v>
      </c>
      <c r="C38" s="68" t="s">
        <v>167</v>
      </c>
      <c r="D38" s="70"/>
      <c r="E38" s="70"/>
      <c r="F38" s="70"/>
      <c r="G38" s="44"/>
      <c r="H38" s="38">
        <v>0</v>
      </c>
      <c r="I38" s="38">
        <v>0</v>
      </c>
    </row>
    <row r="39" spans="1:9" ht="15.75">
      <c r="A39" s="2" t="s">
        <v>69</v>
      </c>
      <c r="B39" s="15" t="s">
        <v>20</v>
      </c>
      <c r="C39" s="63" t="s">
        <v>168</v>
      </c>
      <c r="D39" s="70"/>
      <c r="E39" s="70"/>
      <c r="F39" s="70"/>
      <c r="G39" s="44"/>
      <c r="H39" s="38">
        <v>0</v>
      </c>
      <c r="I39" s="38">
        <v>0</v>
      </c>
    </row>
    <row r="40" spans="1:9" ht="15.75">
      <c r="A40" s="2" t="s">
        <v>70</v>
      </c>
      <c r="B40" s="15" t="s">
        <v>71</v>
      </c>
      <c r="C40" s="68" t="s">
        <v>169</v>
      </c>
      <c r="D40" s="70"/>
      <c r="E40" s="70"/>
      <c r="F40" s="70"/>
      <c r="G40" s="44"/>
      <c r="H40" s="38">
        <v>9822.78</v>
      </c>
      <c r="I40" s="38">
        <v>6585.34</v>
      </c>
    </row>
    <row r="41" spans="1:9" ht="15.75" customHeight="1">
      <c r="A41" s="2" t="s">
        <v>72</v>
      </c>
      <c r="B41" s="15" t="s">
        <v>21</v>
      </c>
      <c r="C41" s="63" t="s">
        <v>170</v>
      </c>
      <c r="D41" s="65"/>
      <c r="E41" s="65"/>
      <c r="F41" s="65"/>
      <c r="G41" s="44"/>
      <c r="H41" s="38">
        <v>0</v>
      </c>
      <c r="I41" s="38">
        <v>0</v>
      </c>
    </row>
    <row r="42" spans="1:9" ht="15.75" customHeight="1">
      <c r="A42" s="2" t="s">
        <v>73</v>
      </c>
      <c r="B42" s="15" t="s">
        <v>74</v>
      </c>
      <c r="C42" s="63" t="s">
        <v>171</v>
      </c>
      <c r="D42" s="70"/>
      <c r="E42" s="70"/>
      <c r="F42" s="70"/>
      <c r="G42" s="44"/>
      <c r="H42" s="38">
        <v>0</v>
      </c>
      <c r="I42" s="38">
        <v>0</v>
      </c>
    </row>
    <row r="43" spans="1:9" ht="15.75">
      <c r="A43" s="2" t="s">
        <v>75</v>
      </c>
      <c r="B43" s="15" t="s">
        <v>76</v>
      </c>
      <c r="C43" s="63" t="s">
        <v>172</v>
      </c>
      <c r="D43" s="70"/>
      <c r="E43" s="70"/>
      <c r="F43" s="70"/>
      <c r="G43" s="44"/>
      <c r="H43" s="38">
        <v>0</v>
      </c>
      <c r="I43" s="38">
        <v>6.83</v>
      </c>
    </row>
    <row r="44" spans="1:9" ht="15.75">
      <c r="A44" s="2" t="s">
        <v>77</v>
      </c>
      <c r="B44" s="15" t="s">
        <v>78</v>
      </c>
      <c r="C44" s="63" t="s">
        <v>173</v>
      </c>
      <c r="D44" s="70"/>
      <c r="E44" s="70"/>
      <c r="F44" s="70"/>
      <c r="G44" s="44"/>
      <c r="H44" s="38">
        <v>67282.25</v>
      </c>
      <c r="I44" s="38">
        <v>60996.09</v>
      </c>
    </row>
    <row r="45" spans="1:9" ht="15.75">
      <c r="A45" s="2" t="s">
        <v>79</v>
      </c>
      <c r="B45" s="15" t="s">
        <v>23</v>
      </c>
      <c r="C45" s="76" t="s">
        <v>174</v>
      </c>
      <c r="D45" s="77"/>
      <c r="E45" s="77"/>
      <c r="F45" s="78"/>
      <c r="G45" s="44"/>
      <c r="H45" s="38">
        <v>0</v>
      </c>
      <c r="I45" s="38">
        <v>0</v>
      </c>
    </row>
    <row r="46" spans="1:9" ht="15.75">
      <c r="A46" s="10" t="s">
        <v>24</v>
      </c>
      <c r="B46" s="11" t="s">
        <v>25</v>
      </c>
      <c r="C46" s="72" t="s">
        <v>175</v>
      </c>
      <c r="D46" s="73"/>
      <c r="E46" s="73"/>
      <c r="F46" s="74"/>
      <c r="G46" s="44"/>
      <c r="H46" s="37">
        <v>13868.86</v>
      </c>
      <c r="I46" s="37">
        <v>0</v>
      </c>
    </row>
    <row r="47" spans="1:9" ht="15.75">
      <c r="A47" s="10" t="s">
        <v>26</v>
      </c>
      <c r="B47" s="10" t="s">
        <v>27</v>
      </c>
      <c r="C47" s="75" t="s">
        <v>176</v>
      </c>
      <c r="D47" s="73"/>
      <c r="E47" s="73"/>
      <c r="F47" s="74"/>
      <c r="G47" s="45"/>
      <c r="H47" s="37">
        <v>250</v>
      </c>
      <c r="I47" s="37">
        <v>0</v>
      </c>
    </row>
    <row r="48" spans="1:9" ht="15.75">
      <c r="A48" s="4" t="s">
        <v>80</v>
      </c>
      <c r="B48" s="15" t="s">
        <v>81</v>
      </c>
      <c r="C48" s="76" t="s">
        <v>177</v>
      </c>
      <c r="D48" s="77"/>
      <c r="E48" s="77"/>
      <c r="F48" s="78"/>
      <c r="G48" s="45"/>
      <c r="H48" s="38">
        <v>250</v>
      </c>
      <c r="I48" s="38">
        <v>240.38</v>
      </c>
    </row>
    <row r="49" spans="1:9" ht="15.75">
      <c r="A49" s="4" t="s">
        <v>12</v>
      </c>
      <c r="B49" s="15" t="s">
        <v>82</v>
      </c>
      <c r="C49" s="76" t="s">
        <v>178</v>
      </c>
      <c r="D49" s="77"/>
      <c r="E49" s="77"/>
      <c r="F49" s="78"/>
      <c r="G49" s="45"/>
      <c r="H49" s="38">
        <v>0</v>
      </c>
      <c r="I49" s="38">
        <v>0</v>
      </c>
    </row>
    <row r="50" spans="1:9" ht="15.75">
      <c r="A50" s="4" t="s">
        <v>83</v>
      </c>
      <c r="B50" s="15" t="s">
        <v>84</v>
      </c>
      <c r="C50" s="76" t="s">
        <v>179</v>
      </c>
      <c r="D50" s="77"/>
      <c r="E50" s="77"/>
      <c r="F50" s="78"/>
      <c r="G50" s="45"/>
      <c r="H50" s="38">
        <v>0</v>
      </c>
      <c r="I50" s="38">
        <v>0</v>
      </c>
    </row>
    <row r="51" spans="1:9" ht="15.75">
      <c r="A51" s="10" t="s">
        <v>28</v>
      </c>
      <c r="B51" s="11" t="s">
        <v>29</v>
      </c>
      <c r="C51" s="72" t="s">
        <v>180</v>
      </c>
      <c r="D51" s="73"/>
      <c r="E51" s="73"/>
      <c r="F51" s="74"/>
      <c r="G51" s="45"/>
      <c r="H51" s="38">
        <v>0</v>
      </c>
      <c r="I51" s="38">
        <v>0</v>
      </c>
    </row>
    <row r="52" spans="1:9" ht="30" customHeight="1">
      <c r="A52" s="10" t="s">
        <v>30</v>
      </c>
      <c r="B52" s="11" t="s">
        <v>43</v>
      </c>
      <c r="C52" s="79" t="s">
        <v>181</v>
      </c>
      <c r="D52" s="80"/>
      <c r="E52" s="80"/>
      <c r="F52" s="81"/>
      <c r="G52" s="45"/>
      <c r="H52" s="38">
        <v>0</v>
      </c>
      <c r="I52" s="38">
        <v>0</v>
      </c>
    </row>
    <row r="53" spans="1:9" ht="15.75">
      <c r="A53" s="10" t="s">
        <v>31</v>
      </c>
      <c r="B53" s="11" t="s">
        <v>85</v>
      </c>
      <c r="C53" s="72" t="s">
        <v>182</v>
      </c>
      <c r="D53" s="73"/>
      <c r="E53" s="73"/>
      <c r="F53" s="74"/>
      <c r="G53" s="45"/>
      <c r="H53" s="38">
        <v>0</v>
      </c>
      <c r="I53" s="38">
        <v>0</v>
      </c>
    </row>
    <row r="54" spans="1:9" ht="30" customHeight="1">
      <c r="A54" s="10" t="s">
        <v>33</v>
      </c>
      <c r="B54" s="10" t="s">
        <v>32</v>
      </c>
      <c r="C54" s="82" t="s">
        <v>183</v>
      </c>
      <c r="D54" s="80"/>
      <c r="E54" s="80"/>
      <c r="F54" s="81"/>
      <c r="G54" s="45"/>
      <c r="H54" s="37">
        <v>14118.86</v>
      </c>
      <c r="I54" s="37">
        <v>0</v>
      </c>
    </row>
    <row r="55" spans="1:9" ht="15.75">
      <c r="A55" s="10" t="s">
        <v>10</v>
      </c>
      <c r="B55" s="10" t="s">
        <v>34</v>
      </c>
      <c r="C55" s="75" t="s">
        <v>184</v>
      </c>
      <c r="D55" s="73"/>
      <c r="E55" s="73"/>
      <c r="F55" s="74"/>
      <c r="G55" s="45"/>
      <c r="H55" s="38">
        <v>0</v>
      </c>
      <c r="I55" s="38">
        <v>0</v>
      </c>
    </row>
    <row r="56" spans="1:9" ht="15.75">
      <c r="A56" s="10" t="s">
        <v>86</v>
      </c>
      <c r="B56" s="11" t="s">
        <v>35</v>
      </c>
      <c r="C56" s="72" t="s">
        <v>185</v>
      </c>
      <c r="D56" s="73"/>
      <c r="E56" s="73"/>
      <c r="F56" s="74"/>
      <c r="G56" s="45"/>
      <c r="H56" s="37">
        <v>14118.86</v>
      </c>
      <c r="I56" s="37">
        <v>0</v>
      </c>
    </row>
    <row r="57" spans="1:9" ht="15.75">
      <c r="A57" s="4" t="s">
        <v>10</v>
      </c>
      <c r="B57" s="15" t="s">
        <v>87</v>
      </c>
      <c r="C57" s="76" t="s">
        <v>186</v>
      </c>
      <c r="D57" s="77"/>
      <c r="E57" s="77"/>
      <c r="F57" s="78"/>
      <c r="G57" s="45"/>
      <c r="H57" s="38">
        <v>0</v>
      </c>
      <c r="I57" s="38">
        <v>0</v>
      </c>
    </row>
    <row r="58" spans="1:9" ht="15.75">
      <c r="A58" s="4" t="s">
        <v>12</v>
      </c>
      <c r="B58" s="15" t="s">
        <v>88</v>
      </c>
      <c r="C58" s="76" t="s">
        <v>187</v>
      </c>
      <c r="D58" s="77"/>
      <c r="E58" s="77"/>
      <c r="F58" s="78"/>
      <c r="G58" s="45"/>
      <c r="H58" s="38">
        <v>0</v>
      </c>
      <c r="I58" s="38">
        <v>0</v>
      </c>
    </row>
    <row r="59" spans="1:9" ht="12.75">
      <c r="A59" s="5"/>
      <c r="B59" s="5"/>
      <c r="C59" s="5"/>
      <c r="D59" s="5"/>
      <c r="G59" s="8"/>
      <c r="H59" s="8"/>
      <c r="I59" s="8"/>
    </row>
    <row r="60" spans="1:9" ht="22.5" customHeight="1">
      <c r="A60" s="7"/>
      <c r="B60" s="8"/>
      <c r="C60" s="85" t="s">
        <v>107</v>
      </c>
      <c r="D60" s="86"/>
      <c r="E60" s="86"/>
      <c r="F60" s="86"/>
      <c r="G60" s="20" t="s">
        <v>108</v>
      </c>
      <c r="H60" s="87" t="s">
        <v>109</v>
      </c>
      <c r="I60" s="88"/>
    </row>
    <row r="61" spans="1:9" s="12" customFormat="1" ht="14.25">
      <c r="A61" s="18"/>
      <c r="B61" s="19"/>
      <c r="C61" s="83" t="s">
        <v>188</v>
      </c>
      <c r="D61" s="83"/>
      <c r="E61" s="83"/>
      <c r="F61" s="83"/>
      <c r="G61" s="40" t="s">
        <v>37</v>
      </c>
      <c r="H61" s="84" t="s">
        <v>36</v>
      </c>
      <c r="I61" s="84"/>
    </row>
    <row r="63" spans="1:9" ht="22.5" customHeight="1">
      <c r="A63" s="7"/>
      <c r="B63" s="8"/>
      <c r="C63" s="85" t="s">
        <v>107</v>
      </c>
      <c r="D63" s="86"/>
      <c r="E63" s="86"/>
      <c r="F63" s="86"/>
      <c r="G63" s="20" t="s">
        <v>108</v>
      </c>
      <c r="H63" s="87" t="s">
        <v>109</v>
      </c>
      <c r="I63" s="88"/>
    </row>
    <row r="64" spans="1:9" s="12" customFormat="1" ht="14.25">
      <c r="A64" s="18"/>
      <c r="B64" s="19"/>
      <c r="C64" s="83" t="s">
        <v>189</v>
      </c>
      <c r="D64" s="83"/>
      <c r="E64" s="83"/>
      <c r="F64" s="83"/>
      <c r="G64" s="40" t="s">
        <v>37</v>
      </c>
      <c r="H64" s="84" t="s">
        <v>36</v>
      </c>
      <c r="I64" s="84"/>
    </row>
  </sheetData>
  <sheetProtection/>
  <mergeCells count="60">
    <mergeCell ref="C64:F64"/>
    <mergeCell ref="H64:I64"/>
    <mergeCell ref="C60:F60"/>
    <mergeCell ref="H60:I60"/>
    <mergeCell ref="C61:F61"/>
    <mergeCell ref="H61:I61"/>
    <mergeCell ref="C63:F63"/>
    <mergeCell ref="H63:I63"/>
    <mergeCell ref="C56:F56"/>
    <mergeCell ref="C57:F57"/>
    <mergeCell ref="C58:F58"/>
    <mergeCell ref="C52:F52"/>
    <mergeCell ref="C53:F53"/>
    <mergeCell ref="C50:F50"/>
    <mergeCell ref="C51:F51"/>
    <mergeCell ref="C54:F54"/>
    <mergeCell ref="C55:F55"/>
    <mergeCell ref="C46:F46"/>
    <mergeCell ref="C47:F47"/>
    <mergeCell ref="C48:F48"/>
    <mergeCell ref="C49:F49"/>
    <mergeCell ref="C42:F42"/>
    <mergeCell ref="C43:F43"/>
    <mergeCell ref="C44:F44"/>
    <mergeCell ref="C45:F45"/>
    <mergeCell ref="C25:F25"/>
    <mergeCell ref="C26:F26"/>
    <mergeCell ref="C27:F27"/>
    <mergeCell ref="C34:F34"/>
    <mergeCell ref="C35:F35"/>
    <mergeCell ref="C36:F36"/>
    <mergeCell ref="C40:F40"/>
    <mergeCell ref="C41:F41"/>
    <mergeCell ref="C30:F30"/>
    <mergeCell ref="C31:F31"/>
    <mergeCell ref="C32:F32"/>
    <mergeCell ref="C33:F33"/>
    <mergeCell ref="C38:F38"/>
    <mergeCell ref="C39:F39"/>
    <mergeCell ref="C37:F37"/>
    <mergeCell ref="A15:I15"/>
    <mergeCell ref="C28:F28"/>
    <mergeCell ref="C29:F29"/>
    <mergeCell ref="A20:B20"/>
    <mergeCell ref="C20:F20"/>
    <mergeCell ref="C21:F21"/>
    <mergeCell ref="C22:F22"/>
    <mergeCell ref="C23:F23"/>
    <mergeCell ref="A17:I17"/>
    <mergeCell ref="C24:F24"/>
    <mergeCell ref="A18:I18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0.8267716535433072" right="0.1968503937007874" top="0.34" bottom="0.2362204724409449" header="0.21" footer="0.35433070866141736"/>
  <pageSetup cellComments="asDisplayed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I64"/>
  <sheetViews>
    <sheetView showGridLines="0" showZeros="0" tabSelected="1" zoomScaleSheetLayoutView="100" zoomScalePageLayoutView="0" workbookViewId="0" topLeftCell="A28">
      <selection activeCell="G60" sqref="G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9" width="17.140625" style="1" customWidth="1"/>
    <col min="10" max="16384" width="9.140625" style="1" customWidth="1"/>
  </cols>
  <sheetData>
    <row r="1" ht="12.75">
      <c r="A1" s="41" t="s">
        <v>111</v>
      </c>
    </row>
    <row r="2" spans="1:9" ht="15.75">
      <c r="A2" s="42">
        <v>41335</v>
      </c>
      <c r="D2" s="14"/>
      <c r="G2" s="21" t="s">
        <v>42</v>
      </c>
      <c r="H2" s="6"/>
      <c r="I2" s="6"/>
    </row>
    <row r="3" spans="1:9" ht="15.75">
      <c r="A3" s="43">
        <v>190757417</v>
      </c>
      <c r="G3" s="21" t="s">
        <v>110</v>
      </c>
      <c r="H3" s="6"/>
      <c r="I3" s="6"/>
    </row>
    <row r="5" spans="1:9" ht="12.75">
      <c r="A5" s="52" t="s">
        <v>45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4" t="s">
        <v>44</v>
      </c>
      <c r="B6" s="53"/>
      <c r="C6" s="53"/>
      <c r="D6" s="53"/>
      <c r="E6" s="53"/>
      <c r="F6" s="53"/>
      <c r="G6" s="53"/>
      <c r="H6" s="53"/>
      <c r="I6" s="53"/>
    </row>
    <row r="7" spans="1:9" ht="22.5" customHeight="1">
      <c r="A7" s="55" t="s">
        <v>0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0" t="s">
        <v>1</v>
      </c>
      <c r="B8" s="53"/>
      <c r="C8" s="53"/>
      <c r="D8" s="53"/>
      <c r="E8" s="53"/>
      <c r="F8" s="53"/>
      <c r="G8" s="53"/>
      <c r="H8" s="53"/>
      <c r="I8" s="53"/>
    </row>
    <row r="9" spans="1:9" ht="22.5" customHeight="1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2.75">
      <c r="A10" s="50" t="s">
        <v>47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50" t="s">
        <v>46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.75">
      <c r="A13" s="61" t="s">
        <v>2</v>
      </c>
      <c r="B13" s="62"/>
      <c r="C13" s="62"/>
      <c r="D13" s="62"/>
      <c r="E13" s="62"/>
      <c r="F13" s="62"/>
      <c r="G13" s="62"/>
      <c r="H13" s="62"/>
      <c r="I13" s="62"/>
    </row>
    <row r="14" spans="1:9" ht="15.75">
      <c r="A14" s="22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61" t="str">
        <f>'03S02P_1'!A15:I15</f>
        <v>PAGAL  2015  M.  RUGSĖJO  30  D.  DUOMENIS</v>
      </c>
      <c r="B15" s="62"/>
      <c r="C15" s="62"/>
      <c r="D15" s="62"/>
      <c r="E15" s="62"/>
      <c r="F15" s="62"/>
      <c r="G15" s="62"/>
      <c r="H15" s="62"/>
      <c r="I15" s="62"/>
    </row>
    <row r="16" spans="1:9" ht="12.75">
      <c r="A16" s="17"/>
      <c r="B16" s="16"/>
      <c r="C16" s="16"/>
      <c r="D16" s="16"/>
      <c r="E16" s="16"/>
      <c r="F16" s="16"/>
      <c r="G16" s="16"/>
      <c r="I16" s="24"/>
    </row>
    <row r="17" spans="1:9" ht="15">
      <c r="A17" s="69" t="s">
        <v>106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2" customFormat="1" ht="14.25">
      <c r="A19" s="48">
        <f>'03S02P_1'!A19</f>
        <v>201509</v>
      </c>
      <c r="B19" s="46"/>
      <c r="C19" s="46"/>
      <c r="D19" s="46"/>
      <c r="E19" s="46"/>
      <c r="F19" s="46"/>
      <c r="G19" s="46"/>
      <c r="H19" s="46"/>
      <c r="I19" s="47" t="s">
        <v>190</v>
      </c>
    </row>
    <row r="20" spans="1:9" s="13" customFormat="1" ht="49.5" customHeight="1">
      <c r="A20" s="64" t="s">
        <v>4</v>
      </c>
      <c r="B20" s="64"/>
      <c r="C20" s="64" t="s">
        <v>5</v>
      </c>
      <c r="D20" s="65"/>
      <c r="E20" s="65"/>
      <c r="F20" s="65"/>
      <c r="G20" s="9" t="s">
        <v>38</v>
      </c>
      <c r="H20" s="9" t="s">
        <v>6</v>
      </c>
      <c r="I20" s="9" t="s">
        <v>7</v>
      </c>
    </row>
    <row r="21" spans="1:9" ht="15.75">
      <c r="A21" s="3" t="s">
        <v>8</v>
      </c>
      <c r="B21" s="10" t="s">
        <v>9</v>
      </c>
      <c r="C21" s="66" t="s">
        <v>9</v>
      </c>
      <c r="D21" s="67"/>
      <c r="E21" s="67"/>
      <c r="F21" s="67"/>
      <c r="G21" s="44"/>
      <c r="H21" s="37">
        <f>H22+H27+H28</f>
        <v>419026.98</v>
      </c>
      <c r="I21" s="37">
        <f>I22+I27+I28</f>
        <v>398110.44999999995</v>
      </c>
    </row>
    <row r="22" spans="1:9" ht="15.75">
      <c r="A22" s="2" t="s">
        <v>10</v>
      </c>
      <c r="B22" s="15" t="s">
        <v>11</v>
      </c>
      <c r="C22" s="68" t="s">
        <v>11</v>
      </c>
      <c r="D22" s="68"/>
      <c r="E22" s="68"/>
      <c r="F22" s="68"/>
      <c r="G22" s="44">
        <v>26</v>
      </c>
      <c r="H22" s="37">
        <f>SUM(H23:H26)</f>
        <v>380818.37</v>
      </c>
      <c r="I22" s="37">
        <f>SUM(I23:I26)</f>
        <v>353967.48</v>
      </c>
    </row>
    <row r="23" spans="1:9" ht="15.75">
      <c r="A23" s="2" t="s">
        <v>48</v>
      </c>
      <c r="B23" s="15" t="s">
        <v>49</v>
      </c>
      <c r="C23" s="68" t="s">
        <v>100</v>
      </c>
      <c r="D23" s="68"/>
      <c r="E23" s="68"/>
      <c r="F23" s="68"/>
      <c r="G23" s="44"/>
      <c r="H23" s="38">
        <f>ROUND('03S02P_1'!H23,2)+ROUND('03S02P_2'!H23,2)</f>
        <v>357167.51</v>
      </c>
      <c r="I23" s="38">
        <f>ROUND('03S02P_1'!I23,2)+ROUND('03S02P_2'!I23,2)</f>
        <v>328201.93</v>
      </c>
    </row>
    <row r="24" spans="1:9" ht="15.75">
      <c r="A24" s="2" t="s">
        <v>50</v>
      </c>
      <c r="B24" s="4" t="s">
        <v>51</v>
      </c>
      <c r="C24" s="63" t="s">
        <v>101</v>
      </c>
      <c r="D24" s="63"/>
      <c r="E24" s="63"/>
      <c r="F24" s="63"/>
      <c r="G24" s="44"/>
      <c r="H24" s="38">
        <f>ROUND('03S02P_1'!H24,2)+ROUND('03S02P_2'!H24,2)</f>
        <v>0</v>
      </c>
      <c r="I24" s="38">
        <f>ROUND('03S02P_1'!I24,2)+ROUND('03S02P_2'!I24,2)</f>
        <v>0</v>
      </c>
    </row>
    <row r="25" spans="1:9" ht="15.75">
      <c r="A25" s="2" t="s">
        <v>52</v>
      </c>
      <c r="B25" s="15" t="s">
        <v>53</v>
      </c>
      <c r="C25" s="63" t="s">
        <v>102</v>
      </c>
      <c r="D25" s="63"/>
      <c r="E25" s="63"/>
      <c r="F25" s="63"/>
      <c r="G25" s="44"/>
      <c r="H25" s="38">
        <f>ROUND('03S02P_1'!H25,2)+ROUND('03S02P_2'!H25,2)</f>
        <v>13922.01</v>
      </c>
      <c r="I25" s="38">
        <f>ROUND('03S02P_1'!I25,2)+ROUND('03S02P_2'!I25,2)</f>
        <v>12627.66</v>
      </c>
    </row>
    <row r="26" spans="1:9" ht="15.75">
      <c r="A26" s="2" t="s">
        <v>54</v>
      </c>
      <c r="B26" s="4" t="s">
        <v>55</v>
      </c>
      <c r="C26" s="63" t="s">
        <v>103</v>
      </c>
      <c r="D26" s="63"/>
      <c r="E26" s="63"/>
      <c r="F26" s="63"/>
      <c r="G26" s="44"/>
      <c r="H26" s="38">
        <f>ROUND('03S02P_1'!H26,2)+ROUND('03S02P_2'!H26,2)</f>
        <v>9728.85</v>
      </c>
      <c r="I26" s="38">
        <f>ROUND('03S02P_1'!I26,2)+ROUND('03S02P_2'!I26,2)</f>
        <v>13137.89</v>
      </c>
    </row>
    <row r="27" spans="1:9" ht="15.75">
      <c r="A27" s="2" t="s">
        <v>12</v>
      </c>
      <c r="B27" s="15" t="s">
        <v>13</v>
      </c>
      <c r="C27" s="63" t="s">
        <v>13</v>
      </c>
      <c r="D27" s="63"/>
      <c r="E27" s="63"/>
      <c r="F27" s="63"/>
      <c r="G27" s="44"/>
      <c r="H27" s="38">
        <f>ROUND('03S02P_1'!H27,2)+ROUND('03S02P_2'!H27,2)</f>
        <v>0</v>
      </c>
      <c r="I27" s="38">
        <f>ROUND('03S02P_1'!I27,2)+ROUND('03S02P_2'!I27,2)</f>
        <v>0</v>
      </c>
    </row>
    <row r="28" spans="1:9" ht="15.75">
      <c r="A28" s="2" t="s">
        <v>14</v>
      </c>
      <c r="B28" s="15" t="s">
        <v>15</v>
      </c>
      <c r="C28" s="63" t="s">
        <v>15</v>
      </c>
      <c r="D28" s="63"/>
      <c r="E28" s="63"/>
      <c r="F28" s="63"/>
      <c r="G28" s="44">
        <v>27</v>
      </c>
      <c r="H28" s="37">
        <f>H29-H30</f>
        <v>38208.61</v>
      </c>
      <c r="I28" s="37">
        <f>I29-I30</f>
        <v>44142.97</v>
      </c>
    </row>
    <row r="29" spans="1:9" ht="15.75">
      <c r="A29" s="2" t="s">
        <v>56</v>
      </c>
      <c r="B29" s="4" t="s">
        <v>16</v>
      </c>
      <c r="C29" s="63" t="s">
        <v>104</v>
      </c>
      <c r="D29" s="63"/>
      <c r="E29" s="63"/>
      <c r="F29" s="63"/>
      <c r="G29" s="44"/>
      <c r="H29" s="38">
        <f>ROUND('03S02P_1'!H29,2)+ROUND('03S02P_2'!H29,2)</f>
        <v>38208.61</v>
      </c>
      <c r="I29" s="38">
        <f>ROUND('03S02P_1'!I29,2)+ROUND('03S02P_2'!I29,2)</f>
        <v>44142.97</v>
      </c>
    </row>
    <row r="30" spans="1:9" ht="15.75">
      <c r="A30" s="2" t="s">
        <v>57</v>
      </c>
      <c r="B30" s="4" t="s">
        <v>17</v>
      </c>
      <c r="C30" s="63" t="s">
        <v>105</v>
      </c>
      <c r="D30" s="63"/>
      <c r="E30" s="63"/>
      <c r="F30" s="63"/>
      <c r="G30" s="44"/>
      <c r="H30" s="38">
        <f>ROUND('03S02P_1'!H30,2)+ROUND('03S02P_2'!H30,2)</f>
        <v>0</v>
      </c>
      <c r="I30" s="38">
        <f>ROUND('03S02P_1'!I30,2)+ROUND('03S02P_2'!I30,2)</f>
        <v>0</v>
      </c>
    </row>
    <row r="31" spans="1:9" ht="15.75">
      <c r="A31" s="3" t="s">
        <v>18</v>
      </c>
      <c r="B31" s="10" t="s">
        <v>19</v>
      </c>
      <c r="C31" s="66" t="s">
        <v>19</v>
      </c>
      <c r="D31" s="66"/>
      <c r="E31" s="66"/>
      <c r="F31" s="66"/>
      <c r="G31" s="44">
        <v>27</v>
      </c>
      <c r="H31" s="37">
        <f>SUM(H32:H45)</f>
        <v>405158.12000000005</v>
      </c>
      <c r="I31" s="37">
        <f>SUM(I32:I45)</f>
        <v>388251.02</v>
      </c>
    </row>
    <row r="32" spans="1:9" ht="15.75">
      <c r="A32" s="2" t="s">
        <v>10</v>
      </c>
      <c r="B32" s="15" t="s">
        <v>58</v>
      </c>
      <c r="C32" s="63" t="s">
        <v>99</v>
      </c>
      <c r="D32" s="70"/>
      <c r="E32" s="70"/>
      <c r="F32" s="70"/>
      <c r="G32" s="44"/>
      <c r="H32" s="38">
        <f>ROUND('03S02P_1'!H32,2)+ROUND('03S02P_2'!H32,2)</f>
        <v>207754.18</v>
      </c>
      <c r="I32" s="38">
        <f>ROUND('03S02P_1'!I32,2)+ROUND('03S02P_2'!I32,2)</f>
        <v>197636.34</v>
      </c>
    </row>
    <row r="33" spans="1:9" ht="15.75">
      <c r="A33" s="2" t="s">
        <v>59</v>
      </c>
      <c r="B33" s="15" t="s">
        <v>60</v>
      </c>
      <c r="C33" s="63" t="s">
        <v>89</v>
      </c>
      <c r="D33" s="70"/>
      <c r="E33" s="70"/>
      <c r="F33" s="70"/>
      <c r="G33" s="44"/>
      <c r="H33" s="38">
        <f>ROUND('03S02P_1'!H33,2)+ROUND('03S02P_2'!H33,2)</f>
        <v>91568.81</v>
      </c>
      <c r="I33" s="38">
        <f>ROUND('03S02P_1'!I33,2)+ROUND('03S02P_2'!I33,2)</f>
        <v>90763.99</v>
      </c>
    </row>
    <row r="34" spans="1:9" ht="15.75">
      <c r="A34" s="2" t="s">
        <v>14</v>
      </c>
      <c r="B34" s="15" t="s">
        <v>61</v>
      </c>
      <c r="C34" s="63" t="s">
        <v>90</v>
      </c>
      <c r="D34" s="70"/>
      <c r="E34" s="70"/>
      <c r="F34" s="70"/>
      <c r="G34" s="44"/>
      <c r="H34" s="38">
        <f>ROUND('03S02P_1'!H34,2)+ROUND('03S02P_2'!H34,2)</f>
        <v>25171.14</v>
      </c>
      <c r="I34" s="38">
        <f>ROUND('03S02P_1'!I34,2)+ROUND('03S02P_2'!I34,2)</f>
        <v>27588.26</v>
      </c>
    </row>
    <row r="35" spans="1:9" ht="15.75">
      <c r="A35" s="2" t="s">
        <v>22</v>
      </c>
      <c r="B35" s="15" t="s">
        <v>62</v>
      </c>
      <c r="C35" s="68" t="s">
        <v>91</v>
      </c>
      <c r="D35" s="70"/>
      <c r="E35" s="70"/>
      <c r="F35" s="70"/>
      <c r="G35" s="44"/>
      <c r="H35" s="38">
        <f>ROUND('03S02P_1'!H35,2)+ROUND('03S02P_2'!H35,2)</f>
        <v>241.05</v>
      </c>
      <c r="I35" s="38">
        <f>ROUND('03S02P_1'!I35,2)+ROUND('03S02P_2'!I35,2)</f>
        <v>215.48</v>
      </c>
    </row>
    <row r="36" spans="1:9" ht="15.75">
      <c r="A36" s="2" t="s">
        <v>63</v>
      </c>
      <c r="B36" s="15" t="s">
        <v>64</v>
      </c>
      <c r="C36" s="68" t="s">
        <v>92</v>
      </c>
      <c r="D36" s="70"/>
      <c r="E36" s="70"/>
      <c r="F36" s="70"/>
      <c r="G36" s="44"/>
      <c r="H36" s="38">
        <f>ROUND('03S02P_1'!H36,2)+ROUND('03S02P_2'!H36,2)</f>
        <v>3263.9</v>
      </c>
      <c r="I36" s="38">
        <f>ROUND('03S02P_1'!I36,2)+ROUND('03S02P_2'!I36,2)</f>
        <v>4155.31</v>
      </c>
    </row>
    <row r="37" spans="1:9" ht="15.75">
      <c r="A37" s="2" t="s">
        <v>65</v>
      </c>
      <c r="B37" s="15" t="s">
        <v>66</v>
      </c>
      <c r="C37" s="68" t="s">
        <v>93</v>
      </c>
      <c r="D37" s="70"/>
      <c r="E37" s="70"/>
      <c r="F37" s="70"/>
      <c r="G37" s="44"/>
      <c r="H37" s="38">
        <f>ROUND('03S02P_1'!H37,2)+ROUND('03S02P_2'!H37,2)</f>
        <v>54.01</v>
      </c>
      <c r="I37" s="38">
        <f>ROUND('03S02P_1'!I37,2)+ROUND('03S02P_2'!I37,2)</f>
        <v>303.38</v>
      </c>
    </row>
    <row r="38" spans="1:9" ht="15.75">
      <c r="A38" s="2" t="s">
        <v>67</v>
      </c>
      <c r="B38" s="15" t="s">
        <v>68</v>
      </c>
      <c r="C38" s="68" t="s">
        <v>94</v>
      </c>
      <c r="D38" s="70"/>
      <c r="E38" s="70"/>
      <c r="F38" s="70"/>
      <c r="G38" s="44"/>
      <c r="H38" s="38">
        <f>ROUND('03S02P_1'!H38,2)+ROUND('03S02P_2'!H38,2)</f>
        <v>0</v>
      </c>
      <c r="I38" s="38">
        <f>ROUND('03S02P_1'!I38,2)+ROUND('03S02P_2'!I38,2)</f>
        <v>0</v>
      </c>
    </row>
    <row r="39" spans="1:9" ht="15.75">
      <c r="A39" s="2" t="s">
        <v>69</v>
      </c>
      <c r="B39" s="15" t="s">
        <v>20</v>
      </c>
      <c r="C39" s="63" t="s">
        <v>20</v>
      </c>
      <c r="D39" s="70"/>
      <c r="E39" s="70"/>
      <c r="F39" s="70"/>
      <c r="G39" s="44"/>
      <c r="H39" s="38">
        <f>ROUND('03S02P_1'!H39,2)+ROUND('03S02P_2'!H39,2)</f>
        <v>0</v>
      </c>
      <c r="I39" s="38">
        <f>ROUND('03S02P_1'!I39,2)+ROUND('03S02P_2'!I39,2)</f>
        <v>0</v>
      </c>
    </row>
    <row r="40" spans="1:9" ht="15.75">
      <c r="A40" s="2" t="s">
        <v>70</v>
      </c>
      <c r="B40" s="15" t="s">
        <v>71</v>
      </c>
      <c r="C40" s="68" t="s">
        <v>71</v>
      </c>
      <c r="D40" s="70"/>
      <c r="E40" s="70"/>
      <c r="F40" s="70"/>
      <c r="G40" s="44"/>
      <c r="H40" s="38">
        <f>ROUND('03S02P_1'!H40,2)+ROUND('03S02P_2'!H40,2)</f>
        <v>9822.78</v>
      </c>
      <c r="I40" s="38">
        <f>ROUND('03S02P_1'!I40,2)+ROUND('03S02P_2'!I40,2)</f>
        <v>6585.34</v>
      </c>
    </row>
    <row r="41" spans="1:9" ht="15.75" customHeight="1">
      <c r="A41" s="2" t="s">
        <v>72</v>
      </c>
      <c r="B41" s="15" t="s">
        <v>21</v>
      </c>
      <c r="C41" s="63" t="s">
        <v>39</v>
      </c>
      <c r="D41" s="65"/>
      <c r="E41" s="65"/>
      <c r="F41" s="65"/>
      <c r="G41" s="44"/>
      <c r="H41" s="38">
        <f>ROUND('03S02P_1'!H41,2)+ROUND('03S02P_2'!H41,2)</f>
        <v>0</v>
      </c>
      <c r="I41" s="38">
        <f>ROUND('03S02P_1'!I41,2)+ROUND('03S02P_2'!I41,2)</f>
        <v>0</v>
      </c>
    </row>
    <row r="42" spans="1:9" ht="15.75" customHeight="1">
      <c r="A42" s="2" t="s">
        <v>73</v>
      </c>
      <c r="B42" s="15" t="s">
        <v>74</v>
      </c>
      <c r="C42" s="63" t="s">
        <v>95</v>
      </c>
      <c r="D42" s="70"/>
      <c r="E42" s="70"/>
      <c r="F42" s="70"/>
      <c r="G42" s="44"/>
      <c r="H42" s="38">
        <f>ROUND('03S02P_1'!H42,2)+ROUND('03S02P_2'!H42,2)</f>
        <v>0</v>
      </c>
      <c r="I42" s="38">
        <f>ROUND('03S02P_1'!I42,2)+ROUND('03S02P_2'!I42,2)</f>
        <v>0</v>
      </c>
    </row>
    <row r="43" spans="1:9" ht="15.75">
      <c r="A43" s="2" t="s">
        <v>75</v>
      </c>
      <c r="B43" s="15" t="s">
        <v>76</v>
      </c>
      <c r="C43" s="63" t="s">
        <v>40</v>
      </c>
      <c r="D43" s="70"/>
      <c r="E43" s="70"/>
      <c r="F43" s="70"/>
      <c r="G43" s="44"/>
      <c r="H43" s="38">
        <f>ROUND('03S02P_1'!H43,2)+ROUND('03S02P_2'!H43,2)</f>
        <v>0</v>
      </c>
      <c r="I43" s="38">
        <f>ROUND('03S02P_1'!I43,2)+ROUND('03S02P_2'!I43,2)</f>
        <v>6.83</v>
      </c>
    </row>
    <row r="44" spans="1:9" ht="15.75">
      <c r="A44" s="2" t="s">
        <v>77</v>
      </c>
      <c r="B44" s="15" t="s">
        <v>78</v>
      </c>
      <c r="C44" s="63" t="s">
        <v>96</v>
      </c>
      <c r="D44" s="70"/>
      <c r="E44" s="70"/>
      <c r="F44" s="70"/>
      <c r="G44" s="44"/>
      <c r="H44" s="38">
        <f>ROUND('03S02P_1'!H44,2)+ROUND('03S02P_2'!H44,2)</f>
        <v>67282.25</v>
      </c>
      <c r="I44" s="38">
        <f>ROUND('03S02P_1'!I44,2)+ROUND('03S02P_2'!I44,2)</f>
        <v>60996.09</v>
      </c>
    </row>
    <row r="45" spans="1:9" ht="15.75">
      <c r="A45" s="2" t="s">
        <v>79</v>
      </c>
      <c r="B45" s="15" t="s">
        <v>23</v>
      </c>
      <c r="C45" s="76" t="s">
        <v>41</v>
      </c>
      <c r="D45" s="77"/>
      <c r="E45" s="77"/>
      <c r="F45" s="78"/>
      <c r="G45" s="44"/>
      <c r="H45" s="38">
        <f>ROUND('03S02P_1'!H45,2)+ROUND('03S02P_2'!H45,2)</f>
        <v>0</v>
      </c>
      <c r="I45" s="38">
        <f>ROUND('03S02P_1'!I45,2)+ROUND('03S02P_2'!I45,2)</f>
        <v>0</v>
      </c>
    </row>
    <row r="46" spans="1:9" ht="15.75">
      <c r="A46" s="10" t="s">
        <v>24</v>
      </c>
      <c r="B46" s="11" t="s">
        <v>25</v>
      </c>
      <c r="C46" s="72" t="s">
        <v>25</v>
      </c>
      <c r="D46" s="73"/>
      <c r="E46" s="73"/>
      <c r="F46" s="74"/>
      <c r="G46" s="44"/>
      <c r="H46" s="37">
        <f>H21-H31</f>
        <v>13868.859999999928</v>
      </c>
      <c r="I46" s="37">
        <f>I21-I31</f>
        <v>9859.429999999935</v>
      </c>
    </row>
    <row r="47" spans="1:9" ht="15.75">
      <c r="A47" s="10" t="s">
        <v>26</v>
      </c>
      <c r="B47" s="10" t="s">
        <v>27</v>
      </c>
      <c r="C47" s="75" t="s">
        <v>27</v>
      </c>
      <c r="D47" s="73"/>
      <c r="E47" s="73"/>
      <c r="F47" s="74"/>
      <c r="G47" s="45"/>
      <c r="H47" s="37">
        <f>H48-H49-H50</f>
        <v>250</v>
      </c>
      <c r="I47" s="37">
        <f>I48-I49-I50</f>
        <v>240.38</v>
      </c>
    </row>
    <row r="48" spans="1:9" ht="15.75">
      <c r="A48" s="4" t="s">
        <v>80</v>
      </c>
      <c r="B48" s="15" t="s">
        <v>81</v>
      </c>
      <c r="C48" s="76" t="s">
        <v>97</v>
      </c>
      <c r="D48" s="77"/>
      <c r="E48" s="77"/>
      <c r="F48" s="78"/>
      <c r="G48" s="45">
        <v>28</v>
      </c>
      <c r="H48" s="38">
        <f>ROUND('03S02P_1'!H48,2)+ROUND('03S02P_2'!H48,2)</f>
        <v>250</v>
      </c>
      <c r="I48" s="38">
        <f>ROUND('03S02P_1'!I48,2)+ROUND('03S02P_2'!I48,2)</f>
        <v>240.38</v>
      </c>
    </row>
    <row r="49" spans="1:9" ht="15.75">
      <c r="A49" s="4" t="s">
        <v>12</v>
      </c>
      <c r="B49" s="15" t="s">
        <v>82</v>
      </c>
      <c r="C49" s="76" t="s">
        <v>82</v>
      </c>
      <c r="D49" s="77"/>
      <c r="E49" s="77"/>
      <c r="F49" s="78"/>
      <c r="G49" s="45"/>
      <c r="H49" s="38">
        <f>ROUND('03S02P_1'!H49,2)+ROUND('03S02P_2'!H49,2)</f>
        <v>0</v>
      </c>
      <c r="I49" s="38">
        <f>ROUND('03S02P_1'!I49,2)+ROUND('03S02P_2'!I49,2)</f>
        <v>0</v>
      </c>
    </row>
    <row r="50" spans="1:9" ht="15.75">
      <c r="A50" s="4" t="s">
        <v>83</v>
      </c>
      <c r="B50" s="15" t="s">
        <v>84</v>
      </c>
      <c r="C50" s="76" t="s">
        <v>98</v>
      </c>
      <c r="D50" s="77"/>
      <c r="E50" s="77"/>
      <c r="F50" s="78"/>
      <c r="G50" s="45"/>
      <c r="H50" s="38">
        <f>ROUND('03S02P_1'!H50,2)+ROUND('03S02P_2'!H50,2)</f>
        <v>0</v>
      </c>
      <c r="I50" s="38">
        <f>ROUND('03S02P_1'!I50,2)+ROUND('03S02P_2'!I50,2)</f>
        <v>0</v>
      </c>
    </row>
    <row r="51" spans="1:9" ht="15.75">
      <c r="A51" s="10" t="s">
        <v>28</v>
      </c>
      <c r="B51" s="11" t="s">
        <v>29</v>
      </c>
      <c r="C51" s="72" t="s">
        <v>29</v>
      </c>
      <c r="D51" s="73"/>
      <c r="E51" s="73"/>
      <c r="F51" s="74"/>
      <c r="G51" s="45"/>
      <c r="H51" s="38">
        <f>ROUND('03S02P_1'!H51,2)+ROUND('03S02P_2'!H51,2)</f>
        <v>0</v>
      </c>
      <c r="I51" s="38">
        <f>ROUND('03S02P_1'!I51,2)+ROUND('03S02P_2'!I51,2)</f>
        <v>0</v>
      </c>
    </row>
    <row r="52" spans="1:9" ht="30" customHeight="1">
      <c r="A52" s="10" t="s">
        <v>30</v>
      </c>
      <c r="B52" s="11" t="s">
        <v>43</v>
      </c>
      <c r="C52" s="79" t="s">
        <v>43</v>
      </c>
      <c r="D52" s="80"/>
      <c r="E52" s="80"/>
      <c r="F52" s="81"/>
      <c r="G52" s="45"/>
      <c r="H52" s="38">
        <f>ROUND('03S02P_1'!H52,2)+ROUND('03S02P_2'!H52,2)</f>
        <v>0</v>
      </c>
      <c r="I52" s="38">
        <f>ROUND('03S02P_1'!I52,2)+ROUND('03S02P_2'!I52,2)</f>
        <v>0</v>
      </c>
    </row>
    <row r="53" spans="1:9" ht="15.75">
      <c r="A53" s="10" t="s">
        <v>31</v>
      </c>
      <c r="B53" s="11" t="s">
        <v>85</v>
      </c>
      <c r="C53" s="72" t="s">
        <v>85</v>
      </c>
      <c r="D53" s="73"/>
      <c r="E53" s="73"/>
      <c r="F53" s="74"/>
      <c r="G53" s="45"/>
      <c r="H53" s="38">
        <f>ROUND('03S02P_1'!H53,2)+ROUND('03S02P_2'!H53,2)</f>
        <v>0</v>
      </c>
      <c r="I53" s="38">
        <f>ROUND('03S02P_1'!I53,2)+ROUND('03S02P_2'!I53,2)</f>
        <v>0</v>
      </c>
    </row>
    <row r="54" spans="1:9" ht="30" customHeight="1">
      <c r="A54" s="10" t="s">
        <v>33</v>
      </c>
      <c r="B54" s="10" t="s">
        <v>32</v>
      </c>
      <c r="C54" s="82" t="s">
        <v>32</v>
      </c>
      <c r="D54" s="80"/>
      <c r="E54" s="80"/>
      <c r="F54" s="81"/>
      <c r="G54" s="45">
        <v>30</v>
      </c>
      <c r="H54" s="37">
        <f>H46+H47+H51+H52+H53</f>
        <v>14118.859999999928</v>
      </c>
      <c r="I54" s="37">
        <f>I46+I47+I51+I52+I53</f>
        <v>10099.809999999934</v>
      </c>
    </row>
    <row r="55" spans="1:9" ht="15.75">
      <c r="A55" s="10" t="s">
        <v>10</v>
      </c>
      <c r="B55" s="10" t="s">
        <v>34</v>
      </c>
      <c r="C55" s="75" t="s">
        <v>34</v>
      </c>
      <c r="D55" s="73"/>
      <c r="E55" s="73"/>
      <c r="F55" s="74"/>
      <c r="G55" s="45"/>
      <c r="H55" s="38">
        <f>ROUND('03S02P_1'!H55,2)+ROUND('03S02P_2'!H55,2)</f>
        <v>0</v>
      </c>
      <c r="I55" s="38">
        <f>ROUND('03S02P_1'!I55,2)+ROUND('03S02P_2'!I55,2)</f>
        <v>0</v>
      </c>
    </row>
    <row r="56" spans="1:9" ht="15.75">
      <c r="A56" s="10" t="s">
        <v>86</v>
      </c>
      <c r="B56" s="11" t="s">
        <v>35</v>
      </c>
      <c r="C56" s="72" t="s">
        <v>35</v>
      </c>
      <c r="D56" s="73"/>
      <c r="E56" s="73"/>
      <c r="F56" s="74"/>
      <c r="G56" s="45"/>
      <c r="H56" s="37">
        <f>H54+H55</f>
        <v>14118.859999999928</v>
      </c>
      <c r="I56" s="37">
        <f>I54+I55</f>
        <v>10099.809999999934</v>
      </c>
    </row>
    <row r="57" spans="1:9" ht="15.75">
      <c r="A57" s="4" t="s">
        <v>10</v>
      </c>
      <c r="B57" s="15" t="s">
        <v>87</v>
      </c>
      <c r="C57" s="76" t="s">
        <v>87</v>
      </c>
      <c r="D57" s="77"/>
      <c r="E57" s="77"/>
      <c r="F57" s="78"/>
      <c r="G57" s="45"/>
      <c r="H57" s="38">
        <f>ROUND('03S02P_1'!H57,2)+ROUND('03S02P_2'!H57,2)</f>
        <v>0</v>
      </c>
      <c r="I57" s="38">
        <f>ROUND('03S02P_1'!I57,2)+ROUND('03S02P_2'!I57,2)</f>
        <v>0</v>
      </c>
    </row>
    <row r="58" spans="1:9" ht="15.75">
      <c r="A58" s="4" t="s">
        <v>12</v>
      </c>
      <c r="B58" s="15" t="s">
        <v>88</v>
      </c>
      <c r="C58" s="76" t="s">
        <v>88</v>
      </c>
      <c r="D58" s="77"/>
      <c r="E58" s="77"/>
      <c r="F58" s="78"/>
      <c r="G58" s="45"/>
      <c r="H58" s="38">
        <f>ROUND('03S02P_1'!H58,2)+ROUND('03S02P_2'!H58,2)</f>
        <v>0</v>
      </c>
      <c r="I58" s="38">
        <f>ROUND('03S02P_1'!I58,2)+ROUND('03S02P_2'!I58,2)</f>
        <v>0</v>
      </c>
    </row>
    <row r="59" spans="1:9" ht="12.75">
      <c r="A59" s="5"/>
      <c r="B59" s="5"/>
      <c r="C59" s="5"/>
      <c r="D59" s="5"/>
      <c r="G59" s="8"/>
      <c r="H59" s="8"/>
      <c r="I59" s="8"/>
    </row>
    <row r="60" spans="1:9" ht="22.5" customHeight="1">
      <c r="A60" s="7"/>
      <c r="B60" s="8"/>
      <c r="C60" s="85" t="s">
        <v>107</v>
      </c>
      <c r="D60" s="86"/>
      <c r="E60" s="86"/>
      <c r="F60" s="86"/>
      <c r="G60" s="20" t="s">
        <v>108</v>
      </c>
      <c r="H60" s="87" t="s">
        <v>109</v>
      </c>
      <c r="I60" s="88"/>
    </row>
    <row r="61" spans="1:9" s="12" customFormat="1" ht="14.25">
      <c r="A61" s="18"/>
      <c r="B61" s="19"/>
      <c r="C61" s="83" t="s">
        <v>188</v>
      </c>
      <c r="D61" s="83"/>
      <c r="E61" s="83"/>
      <c r="F61" s="83"/>
      <c r="G61" s="40" t="s">
        <v>37</v>
      </c>
      <c r="H61" s="84" t="s">
        <v>36</v>
      </c>
      <c r="I61" s="84"/>
    </row>
    <row r="63" spans="1:9" ht="22.5" customHeight="1">
      <c r="A63" s="7"/>
      <c r="B63" s="8"/>
      <c r="C63" s="85" t="s">
        <v>107</v>
      </c>
      <c r="D63" s="86"/>
      <c r="E63" s="86"/>
      <c r="F63" s="86"/>
      <c r="G63" s="20" t="s">
        <v>108</v>
      </c>
      <c r="H63" s="87" t="s">
        <v>109</v>
      </c>
      <c r="I63" s="88"/>
    </row>
    <row r="64" spans="1:9" s="12" customFormat="1" ht="14.25">
      <c r="A64" s="18"/>
      <c r="B64" s="19"/>
      <c r="C64" s="83" t="s">
        <v>189</v>
      </c>
      <c r="D64" s="83"/>
      <c r="E64" s="83"/>
      <c r="F64" s="83"/>
      <c r="G64" s="40" t="s">
        <v>37</v>
      </c>
      <c r="H64" s="84" t="s">
        <v>36</v>
      </c>
      <c r="I64" s="84"/>
    </row>
  </sheetData>
  <sheetProtection/>
  <mergeCells count="60">
    <mergeCell ref="C64:F64"/>
    <mergeCell ref="H64:I64"/>
    <mergeCell ref="C39:F39"/>
    <mergeCell ref="C50:F50"/>
    <mergeCell ref="C51:F51"/>
    <mergeCell ref="C56:F56"/>
    <mergeCell ref="C57:F57"/>
    <mergeCell ref="C44:F44"/>
    <mergeCell ref="H61:I61"/>
    <mergeCell ref="C60:F60"/>
    <mergeCell ref="H60:I60"/>
    <mergeCell ref="C61:F61"/>
    <mergeCell ref="C42:F42"/>
    <mergeCell ref="C63:F63"/>
    <mergeCell ref="H63:I63"/>
    <mergeCell ref="C53:F53"/>
    <mergeCell ref="C52:F52"/>
    <mergeCell ref="C49:F49"/>
    <mergeCell ref="C45:F45"/>
    <mergeCell ref="C58:F58"/>
    <mergeCell ref="C43:F43"/>
    <mergeCell ref="C55:F55"/>
    <mergeCell ref="C54:F54"/>
    <mergeCell ref="C48:F48"/>
    <mergeCell ref="C46:F46"/>
    <mergeCell ref="C47:F47"/>
    <mergeCell ref="C34:F34"/>
    <mergeCell ref="C36:F36"/>
    <mergeCell ref="C27:F27"/>
    <mergeCell ref="C41:F41"/>
    <mergeCell ref="C33:F33"/>
    <mergeCell ref="C35:F35"/>
    <mergeCell ref="C28:F28"/>
    <mergeCell ref="C38:F38"/>
    <mergeCell ref="C37:F37"/>
    <mergeCell ref="C40:F40"/>
    <mergeCell ref="A5:I5"/>
    <mergeCell ref="A6:I6"/>
    <mergeCell ref="A7:I7"/>
    <mergeCell ref="A8:I8"/>
    <mergeCell ref="C32:F32"/>
    <mergeCell ref="C30:F30"/>
    <mergeCell ref="C31:F31"/>
    <mergeCell ref="C20:F20"/>
    <mergeCell ref="C25:F25"/>
    <mergeCell ref="C26:F26"/>
    <mergeCell ref="C29:F29"/>
    <mergeCell ref="A9:I9"/>
    <mergeCell ref="A10:I10"/>
    <mergeCell ref="A13:I13"/>
    <mergeCell ref="A11:I11"/>
    <mergeCell ref="A12:I12"/>
    <mergeCell ref="C23:F23"/>
    <mergeCell ref="C24:F24"/>
    <mergeCell ref="A18:I18"/>
    <mergeCell ref="A15:I15"/>
    <mergeCell ref="A17:I17"/>
    <mergeCell ref="C21:F21"/>
    <mergeCell ref="A20:B20"/>
    <mergeCell ref="C22:F22"/>
  </mergeCells>
  <printOptions horizontalCentered="1"/>
  <pageMargins left="0.6692913385826772" right="0.2362204724409449" top="0.38" bottom="0.2362204724409449" header="0.2362204724409449" footer="0.35433070866141736"/>
  <pageSetup cellComments="asDisplayed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64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9" width="17.140625" style="1" customWidth="1"/>
    <col min="10" max="16384" width="9.140625" style="1" customWidth="1"/>
  </cols>
  <sheetData>
    <row r="1" ht="12.75">
      <c r="A1" s="41" t="s">
        <v>111</v>
      </c>
    </row>
    <row r="2" spans="1:9" ht="15.75">
      <c r="A2" s="42">
        <v>41335</v>
      </c>
      <c r="D2" s="14"/>
      <c r="G2" s="21" t="s">
        <v>42</v>
      </c>
      <c r="H2" s="6"/>
      <c r="I2" s="6"/>
    </row>
    <row r="3" spans="1:9" ht="15.75">
      <c r="A3" s="43">
        <v>190757417</v>
      </c>
      <c r="G3" s="21" t="s">
        <v>110</v>
      </c>
      <c r="H3" s="6"/>
      <c r="I3" s="6"/>
    </row>
    <row r="5" spans="1:9" ht="12.75">
      <c r="A5" s="52" t="s">
        <v>45</v>
      </c>
      <c r="B5" s="90"/>
      <c r="C5" s="90"/>
      <c r="D5" s="90"/>
      <c r="E5" s="90"/>
      <c r="F5" s="90"/>
      <c r="G5" s="90"/>
      <c r="H5" s="90"/>
      <c r="I5" s="90"/>
    </row>
    <row r="6" spans="1:9" ht="12.75">
      <c r="A6" s="54" t="s">
        <v>44</v>
      </c>
      <c r="B6" s="90"/>
      <c r="C6" s="90"/>
      <c r="D6" s="90"/>
      <c r="E6" s="90"/>
      <c r="F6" s="90"/>
      <c r="G6" s="90"/>
      <c r="H6" s="90"/>
      <c r="I6" s="90"/>
    </row>
    <row r="7" spans="1:9" ht="22.5" customHeight="1">
      <c r="A7" s="55" t="s">
        <v>0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50" t="s">
        <v>1</v>
      </c>
      <c r="B8" s="90"/>
      <c r="C8" s="90"/>
      <c r="D8" s="90"/>
      <c r="E8" s="90"/>
      <c r="F8" s="90"/>
      <c r="G8" s="90"/>
      <c r="H8" s="90"/>
      <c r="I8" s="90"/>
    </row>
    <row r="9" spans="1:9" ht="22.5" customHeight="1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2.75">
      <c r="A10" s="50" t="s">
        <v>47</v>
      </c>
      <c r="B10" s="90"/>
      <c r="C10" s="90"/>
      <c r="D10" s="90"/>
      <c r="E10" s="90"/>
      <c r="F10" s="90"/>
      <c r="G10" s="90"/>
      <c r="H10" s="90"/>
      <c r="I10" s="90"/>
    </row>
    <row r="11" spans="1:9" ht="12.75">
      <c r="A11" s="50" t="s">
        <v>46</v>
      </c>
      <c r="B11" s="90"/>
      <c r="C11" s="90"/>
      <c r="D11" s="90"/>
      <c r="E11" s="90"/>
      <c r="F11" s="90"/>
      <c r="G11" s="90"/>
      <c r="H11" s="90"/>
      <c r="I11" s="90"/>
    </row>
    <row r="12" spans="1:9" ht="1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5.75">
      <c r="A13" s="61" t="s">
        <v>2</v>
      </c>
      <c r="B13" s="89"/>
      <c r="C13" s="89"/>
      <c r="D13" s="89"/>
      <c r="E13" s="89"/>
      <c r="F13" s="89"/>
      <c r="G13" s="89"/>
      <c r="H13" s="89"/>
      <c r="I13" s="89"/>
    </row>
    <row r="14" spans="1:9" ht="15.75">
      <c r="A14" s="22"/>
      <c r="B14" s="39"/>
      <c r="C14" s="39"/>
      <c r="D14" s="39"/>
      <c r="E14" s="39"/>
      <c r="F14" s="39"/>
      <c r="G14" s="39"/>
      <c r="H14" s="39"/>
      <c r="I14" s="39"/>
    </row>
    <row r="15" spans="1:9" ht="15.75">
      <c r="A15" s="61" t="str">
        <f>'03S02P_1'!A15:I15</f>
        <v>PAGAL  2015  M.  RUGSĖJO  30  D.  DUOMENIS</v>
      </c>
      <c r="B15" s="89"/>
      <c r="C15" s="89"/>
      <c r="D15" s="89"/>
      <c r="E15" s="89"/>
      <c r="F15" s="89"/>
      <c r="G15" s="89"/>
      <c r="H15" s="89"/>
      <c r="I15" s="89"/>
    </row>
    <row r="16" spans="1:9" ht="12.75">
      <c r="A16" s="17"/>
      <c r="B16" s="16"/>
      <c r="C16" s="16"/>
      <c r="D16" s="16"/>
      <c r="E16" s="16"/>
      <c r="F16" s="16"/>
      <c r="G16" s="16"/>
      <c r="H16" s="24"/>
      <c r="I16" s="24"/>
    </row>
    <row r="17" spans="1:9" ht="15">
      <c r="A17" s="69" t="s">
        <v>106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50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2" customFormat="1" ht="14.25">
      <c r="A19" s="48">
        <f>'03S02P_1'!A19</f>
        <v>201509</v>
      </c>
      <c r="B19" s="46"/>
      <c r="C19" s="46"/>
      <c r="D19" s="46"/>
      <c r="E19" s="46"/>
      <c r="F19" s="46"/>
      <c r="G19" s="46"/>
      <c r="H19" s="46"/>
      <c r="I19" s="47" t="s">
        <v>190</v>
      </c>
    </row>
    <row r="20" spans="1:9" s="13" customFormat="1" ht="49.5" customHeight="1">
      <c r="A20" s="64" t="s">
        <v>4</v>
      </c>
      <c r="B20" s="64"/>
      <c r="C20" s="64" t="s">
        <v>5</v>
      </c>
      <c r="D20" s="65"/>
      <c r="E20" s="65"/>
      <c r="F20" s="65"/>
      <c r="G20" s="9" t="s">
        <v>38</v>
      </c>
      <c r="H20" s="9" t="s">
        <v>6</v>
      </c>
      <c r="I20" s="9" t="s">
        <v>7</v>
      </c>
    </row>
    <row r="21" spans="1:9" ht="15.75" customHeight="1">
      <c r="A21" s="3" t="s">
        <v>8</v>
      </c>
      <c r="B21" s="10" t="s">
        <v>9</v>
      </c>
      <c r="C21" s="66" t="s">
        <v>160</v>
      </c>
      <c r="D21" s="67"/>
      <c r="E21" s="67"/>
      <c r="F21" s="67"/>
      <c r="G21" s="44"/>
      <c r="H21" s="37">
        <f>H22+H27+H28</f>
        <v>0</v>
      </c>
      <c r="I21" s="37">
        <f>I22+I27+I28</f>
        <v>0</v>
      </c>
    </row>
    <row r="22" spans="1:9" ht="15.75">
      <c r="A22" s="2" t="s">
        <v>10</v>
      </c>
      <c r="B22" s="15" t="s">
        <v>11</v>
      </c>
      <c r="C22" s="68" t="s">
        <v>11</v>
      </c>
      <c r="D22" s="68"/>
      <c r="E22" s="68"/>
      <c r="F22" s="68"/>
      <c r="G22" s="44"/>
      <c r="H22" s="37">
        <f>SUM(H23:H26)</f>
        <v>0</v>
      </c>
      <c r="I22" s="37">
        <f>SUM(I23:I26)</f>
        <v>0</v>
      </c>
    </row>
    <row r="23" spans="1:9" ht="15.75">
      <c r="A23" s="2" t="s">
        <v>48</v>
      </c>
      <c r="B23" s="15" t="s">
        <v>49</v>
      </c>
      <c r="C23" s="68" t="s">
        <v>155</v>
      </c>
      <c r="D23" s="68"/>
      <c r="E23" s="68"/>
      <c r="F23" s="68"/>
      <c r="G23" s="44"/>
      <c r="H23" s="38"/>
      <c r="I23" s="38"/>
    </row>
    <row r="24" spans="1:9" ht="15.75">
      <c r="A24" s="2" t="s">
        <v>50</v>
      </c>
      <c r="B24" s="4" t="s">
        <v>51</v>
      </c>
      <c r="C24" s="63" t="s">
        <v>154</v>
      </c>
      <c r="D24" s="63"/>
      <c r="E24" s="63"/>
      <c r="F24" s="63"/>
      <c r="G24" s="44"/>
      <c r="H24" s="38"/>
      <c r="I24" s="38"/>
    </row>
    <row r="25" spans="1:9" ht="15.75" customHeight="1">
      <c r="A25" s="2" t="s">
        <v>52</v>
      </c>
      <c r="B25" s="15" t="s">
        <v>53</v>
      </c>
      <c r="C25" s="63" t="s">
        <v>151</v>
      </c>
      <c r="D25" s="71"/>
      <c r="E25" s="71"/>
      <c r="F25" s="71"/>
      <c r="G25" s="44"/>
      <c r="H25" s="38"/>
      <c r="I25" s="38"/>
    </row>
    <row r="26" spans="1:9" ht="15.75">
      <c r="A26" s="2" t="s">
        <v>54</v>
      </c>
      <c r="B26" s="4" t="s">
        <v>55</v>
      </c>
      <c r="C26" s="63" t="s">
        <v>153</v>
      </c>
      <c r="D26" s="63"/>
      <c r="E26" s="63"/>
      <c r="F26" s="63"/>
      <c r="G26" s="44"/>
      <c r="H26" s="38"/>
      <c r="I26" s="38"/>
    </row>
    <row r="27" spans="1:9" ht="15.75" customHeight="1">
      <c r="A27" s="2" t="s">
        <v>12</v>
      </c>
      <c r="B27" s="15" t="s">
        <v>13</v>
      </c>
      <c r="C27" s="63" t="s">
        <v>156</v>
      </c>
      <c r="D27" s="63"/>
      <c r="E27" s="63"/>
      <c r="F27" s="63"/>
      <c r="G27" s="44"/>
      <c r="H27" s="38"/>
      <c r="I27" s="38"/>
    </row>
    <row r="28" spans="1:9" ht="15.75" customHeight="1">
      <c r="A28" s="2" t="s">
        <v>14</v>
      </c>
      <c r="B28" s="15" t="s">
        <v>15</v>
      </c>
      <c r="C28" s="63" t="s">
        <v>152</v>
      </c>
      <c r="D28" s="63"/>
      <c r="E28" s="63"/>
      <c r="F28" s="63"/>
      <c r="G28" s="44"/>
      <c r="H28" s="37">
        <f>H29-H30</f>
        <v>0</v>
      </c>
      <c r="I28" s="37">
        <f>I29-I30</f>
        <v>0</v>
      </c>
    </row>
    <row r="29" spans="1:9" ht="15.75" customHeight="1">
      <c r="A29" s="2" t="s">
        <v>56</v>
      </c>
      <c r="B29" s="4" t="s">
        <v>16</v>
      </c>
      <c r="C29" s="63" t="s">
        <v>157</v>
      </c>
      <c r="D29" s="63"/>
      <c r="E29" s="63"/>
      <c r="F29" s="63"/>
      <c r="G29" s="44"/>
      <c r="H29" s="38"/>
      <c r="I29" s="38"/>
    </row>
    <row r="30" spans="1:9" ht="15.75" customHeight="1">
      <c r="A30" s="2" t="s">
        <v>57</v>
      </c>
      <c r="B30" s="4" t="s">
        <v>17</v>
      </c>
      <c r="C30" s="63" t="s">
        <v>158</v>
      </c>
      <c r="D30" s="63"/>
      <c r="E30" s="63"/>
      <c r="F30" s="63"/>
      <c r="G30" s="44"/>
      <c r="H30" s="38"/>
      <c r="I30" s="38"/>
    </row>
    <row r="31" spans="1:9" ht="15.75" customHeight="1">
      <c r="A31" s="3" t="s">
        <v>18</v>
      </c>
      <c r="B31" s="10" t="s">
        <v>19</v>
      </c>
      <c r="C31" s="66" t="s">
        <v>159</v>
      </c>
      <c r="D31" s="66"/>
      <c r="E31" s="66"/>
      <c r="F31" s="66"/>
      <c r="G31" s="44"/>
      <c r="H31" s="37">
        <f>SUM(H32:H45)</f>
        <v>0</v>
      </c>
      <c r="I31" s="37">
        <f>SUM(I32:I45)</f>
        <v>0</v>
      </c>
    </row>
    <row r="32" spans="1:9" ht="15.75" customHeight="1">
      <c r="A32" s="2" t="s">
        <v>10</v>
      </c>
      <c r="B32" s="15" t="s">
        <v>58</v>
      </c>
      <c r="C32" s="63" t="s">
        <v>161</v>
      </c>
      <c r="D32" s="70"/>
      <c r="E32" s="70"/>
      <c r="F32" s="70"/>
      <c r="G32" s="44"/>
      <c r="H32" s="38"/>
      <c r="I32" s="38"/>
    </row>
    <row r="33" spans="1:9" ht="15.75" customHeight="1">
      <c r="A33" s="2" t="s">
        <v>59</v>
      </c>
      <c r="B33" s="15" t="s">
        <v>60</v>
      </c>
      <c r="C33" s="63" t="s">
        <v>162</v>
      </c>
      <c r="D33" s="70"/>
      <c r="E33" s="70"/>
      <c r="F33" s="70"/>
      <c r="G33" s="44"/>
      <c r="H33" s="38"/>
      <c r="I33" s="38"/>
    </row>
    <row r="34" spans="1:9" ht="15.75" customHeight="1">
      <c r="A34" s="2" t="s">
        <v>14</v>
      </c>
      <c r="B34" s="15" t="s">
        <v>61</v>
      </c>
      <c r="C34" s="63" t="s">
        <v>163</v>
      </c>
      <c r="D34" s="70"/>
      <c r="E34" s="70"/>
      <c r="F34" s="70"/>
      <c r="G34" s="44"/>
      <c r="H34" s="38"/>
      <c r="I34" s="38"/>
    </row>
    <row r="35" spans="1:9" ht="15.75">
      <c r="A35" s="2" t="s">
        <v>22</v>
      </c>
      <c r="B35" s="15" t="s">
        <v>62</v>
      </c>
      <c r="C35" s="68" t="s">
        <v>164</v>
      </c>
      <c r="D35" s="70"/>
      <c r="E35" s="70"/>
      <c r="F35" s="70"/>
      <c r="G35" s="44"/>
      <c r="H35" s="38"/>
      <c r="I35" s="38"/>
    </row>
    <row r="36" spans="1:9" ht="15.75">
      <c r="A36" s="2" t="s">
        <v>63</v>
      </c>
      <c r="B36" s="15" t="s">
        <v>64</v>
      </c>
      <c r="C36" s="68" t="s">
        <v>165</v>
      </c>
      <c r="D36" s="70"/>
      <c r="E36" s="70"/>
      <c r="F36" s="70"/>
      <c r="G36" s="44"/>
      <c r="H36" s="38"/>
      <c r="I36" s="38"/>
    </row>
    <row r="37" spans="1:9" ht="15.75">
      <c r="A37" s="2" t="s">
        <v>65</v>
      </c>
      <c r="B37" s="15" t="s">
        <v>66</v>
      </c>
      <c r="C37" s="68" t="s">
        <v>166</v>
      </c>
      <c r="D37" s="70"/>
      <c r="E37" s="70"/>
      <c r="F37" s="70"/>
      <c r="G37" s="44"/>
      <c r="H37" s="38"/>
      <c r="I37" s="38"/>
    </row>
    <row r="38" spans="1:9" ht="15.75" customHeight="1">
      <c r="A38" s="2" t="s">
        <v>67</v>
      </c>
      <c r="B38" s="15" t="s">
        <v>68</v>
      </c>
      <c r="C38" s="68" t="s">
        <v>167</v>
      </c>
      <c r="D38" s="70"/>
      <c r="E38" s="70"/>
      <c r="F38" s="70"/>
      <c r="G38" s="44"/>
      <c r="H38" s="38"/>
      <c r="I38" s="38"/>
    </row>
    <row r="39" spans="1:9" ht="15.75" customHeight="1">
      <c r="A39" s="2" t="s">
        <v>69</v>
      </c>
      <c r="B39" s="15" t="s">
        <v>20</v>
      </c>
      <c r="C39" s="63" t="s">
        <v>168</v>
      </c>
      <c r="D39" s="70"/>
      <c r="E39" s="70"/>
      <c r="F39" s="70"/>
      <c r="G39" s="44"/>
      <c r="H39" s="38"/>
      <c r="I39" s="38"/>
    </row>
    <row r="40" spans="1:9" ht="15.75" customHeight="1">
      <c r="A40" s="2" t="s">
        <v>70</v>
      </c>
      <c r="B40" s="15" t="s">
        <v>71</v>
      </c>
      <c r="C40" s="68" t="s">
        <v>169</v>
      </c>
      <c r="D40" s="70"/>
      <c r="E40" s="70"/>
      <c r="F40" s="70"/>
      <c r="G40" s="44"/>
      <c r="H40" s="38"/>
      <c r="I40" s="38"/>
    </row>
    <row r="41" spans="1:9" ht="15.75" customHeight="1">
      <c r="A41" s="2" t="s">
        <v>72</v>
      </c>
      <c r="B41" s="15" t="s">
        <v>21</v>
      </c>
      <c r="C41" s="63" t="s">
        <v>170</v>
      </c>
      <c r="D41" s="65"/>
      <c r="E41" s="65"/>
      <c r="F41" s="65"/>
      <c r="G41" s="44"/>
      <c r="H41" s="38"/>
      <c r="I41" s="38"/>
    </row>
    <row r="42" spans="1:9" ht="15.75" customHeight="1">
      <c r="A42" s="2" t="s">
        <v>73</v>
      </c>
      <c r="B42" s="15" t="s">
        <v>74</v>
      </c>
      <c r="C42" s="63" t="s">
        <v>171</v>
      </c>
      <c r="D42" s="70"/>
      <c r="E42" s="70"/>
      <c r="F42" s="70"/>
      <c r="G42" s="44"/>
      <c r="H42" s="38"/>
      <c r="I42" s="38"/>
    </row>
    <row r="43" spans="1:9" ht="15.75">
      <c r="A43" s="2" t="s">
        <v>75</v>
      </c>
      <c r="B43" s="15" t="s">
        <v>76</v>
      </c>
      <c r="C43" s="63" t="s">
        <v>172</v>
      </c>
      <c r="D43" s="70"/>
      <c r="E43" s="70"/>
      <c r="F43" s="70"/>
      <c r="G43" s="44"/>
      <c r="H43" s="38"/>
      <c r="I43" s="38"/>
    </row>
    <row r="44" spans="1:9" ht="15.75">
      <c r="A44" s="2" t="s">
        <v>77</v>
      </c>
      <c r="B44" s="15" t="s">
        <v>78</v>
      </c>
      <c r="C44" s="63" t="s">
        <v>173</v>
      </c>
      <c r="D44" s="70"/>
      <c r="E44" s="70"/>
      <c r="F44" s="70"/>
      <c r="G44" s="44"/>
      <c r="H44" s="38"/>
      <c r="I44" s="38"/>
    </row>
    <row r="45" spans="1:9" ht="15.75">
      <c r="A45" s="2" t="s">
        <v>79</v>
      </c>
      <c r="B45" s="15" t="s">
        <v>23</v>
      </c>
      <c r="C45" s="76" t="s">
        <v>174</v>
      </c>
      <c r="D45" s="77"/>
      <c r="E45" s="77"/>
      <c r="F45" s="78"/>
      <c r="G45" s="44"/>
      <c r="H45" s="38"/>
      <c r="I45" s="38"/>
    </row>
    <row r="46" spans="1:9" ht="15.75">
      <c r="A46" s="10" t="s">
        <v>24</v>
      </c>
      <c r="B46" s="11" t="s">
        <v>25</v>
      </c>
      <c r="C46" s="72" t="s">
        <v>175</v>
      </c>
      <c r="D46" s="73"/>
      <c r="E46" s="73"/>
      <c r="F46" s="74"/>
      <c r="G46" s="44"/>
      <c r="H46" s="37">
        <f>H21-H31</f>
        <v>0</v>
      </c>
      <c r="I46" s="37">
        <f>I21-I31</f>
        <v>0</v>
      </c>
    </row>
    <row r="47" spans="1:9" ht="15.75">
      <c r="A47" s="10" t="s">
        <v>26</v>
      </c>
      <c r="B47" s="10" t="s">
        <v>27</v>
      </c>
      <c r="C47" s="75" t="s">
        <v>176</v>
      </c>
      <c r="D47" s="73"/>
      <c r="E47" s="73"/>
      <c r="F47" s="74"/>
      <c r="G47" s="45"/>
      <c r="H47" s="37">
        <f>H48-H49-H50</f>
        <v>0</v>
      </c>
      <c r="I47" s="37">
        <f>I48-I49-I50</f>
        <v>0</v>
      </c>
    </row>
    <row r="48" spans="1:9" ht="15.75">
      <c r="A48" s="4" t="s">
        <v>80</v>
      </c>
      <c r="B48" s="15" t="s">
        <v>81</v>
      </c>
      <c r="C48" s="76" t="s">
        <v>177</v>
      </c>
      <c r="D48" s="77"/>
      <c r="E48" s="77"/>
      <c r="F48" s="78"/>
      <c r="G48" s="45"/>
      <c r="H48" s="38"/>
      <c r="I48" s="38"/>
    </row>
    <row r="49" spans="1:9" ht="15.75">
      <c r="A49" s="4" t="s">
        <v>12</v>
      </c>
      <c r="B49" s="15" t="s">
        <v>82</v>
      </c>
      <c r="C49" s="76" t="s">
        <v>178</v>
      </c>
      <c r="D49" s="77"/>
      <c r="E49" s="77"/>
      <c r="F49" s="78"/>
      <c r="G49" s="45"/>
      <c r="H49" s="38"/>
      <c r="I49" s="38"/>
    </row>
    <row r="50" spans="1:9" ht="15.75">
      <c r="A50" s="4" t="s">
        <v>83</v>
      </c>
      <c r="B50" s="15" t="s">
        <v>84</v>
      </c>
      <c r="C50" s="76" t="s">
        <v>179</v>
      </c>
      <c r="D50" s="77"/>
      <c r="E50" s="77"/>
      <c r="F50" s="78"/>
      <c r="G50" s="45"/>
      <c r="H50" s="38"/>
      <c r="I50" s="38"/>
    </row>
    <row r="51" spans="1:9" ht="15.75">
      <c r="A51" s="10" t="s">
        <v>28</v>
      </c>
      <c r="B51" s="11" t="s">
        <v>29</v>
      </c>
      <c r="C51" s="72" t="s">
        <v>180</v>
      </c>
      <c r="D51" s="73"/>
      <c r="E51" s="73"/>
      <c r="F51" s="74"/>
      <c r="G51" s="45"/>
      <c r="H51" s="38"/>
      <c r="I51" s="38"/>
    </row>
    <row r="52" spans="1:9" ht="30" customHeight="1">
      <c r="A52" s="10" t="s">
        <v>30</v>
      </c>
      <c r="B52" s="11" t="s">
        <v>43</v>
      </c>
      <c r="C52" s="79" t="s">
        <v>181</v>
      </c>
      <c r="D52" s="80"/>
      <c r="E52" s="80"/>
      <c r="F52" s="81"/>
      <c r="G52" s="45"/>
      <c r="H52" s="38"/>
      <c r="I52" s="38"/>
    </row>
    <row r="53" spans="1:9" ht="15.75">
      <c r="A53" s="10" t="s">
        <v>31</v>
      </c>
      <c r="B53" s="11" t="s">
        <v>85</v>
      </c>
      <c r="C53" s="72" t="s">
        <v>182</v>
      </c>
      <c r="D53" s="73"/>
      <c r="E53" s="73"/>
      <c r="F53" s="74"/>
      <c r="G53" s="45"/>
      <c r="H53" s="38"/>
      <c r="I53" s="38"/>
    </row>
    <row r="54" spans="1:9" ht="30" customHeight="1">
      <c r="A54" s="10" t="s">
        <v>33</v>
      </c>
      <c r="B54" s="10" t="s">
        <v>32</v>
      </c>
      <c r="C54" s="82" t="s">
        <v>183</v>
      </c>
      <c r="D54" s="80"/>
      <c r="E54" s="80"/>
      <c r="F54" s="81"/>
      <c r="G54" s="45"/>
      <c r="H54" s="37">
        <f>H46+H47+H51+H52+H53</f>
        <v>0</v>
      </c>
      <c r="I54" s="37">
        <f>I46+I47+I51+I52+I53</f>
        <v>0</v>
      </c>
    </row>
    <row r="55" spans="1:9" ht="15.75">
      <c r="A55" s="10" t="s">
        <v>10</v>
      </c>
      <c r="B55" s="10" t="s">
        <v>34</v>
      </c>
      <c r="C55" s="75" t="s">
        <v>184</v>
      </c>
      <c r="D55" s="73"/>
      <c r="E55" s="73"/>
      <c r="F55" s="74"/>
      <c r="G55" s="45"/>
      <c r="H55" s="38"/>
      <c r="I55" s="38"/>
    </row>
    <row r="56" spans="1:9" ht="15.75">
      <c r="A56" s="10" t="s">
        <v>86</v>
      </c>
      <c r="B56" s="11" t="s">
        <v>35</v>
      </c>
      <c r="C56" s="72" t="s">
        <v>185</v>
      </c>
      <c r="D56" s="73"/>
      <c r="E56" s="73"/>
      <c r="F56" s="74"/>
      <c r="G56" s="45"/>
      <c r="H56" s="37">
        <f>H54+H55</f>
        <v>0</v>
      </c>
      <c r="I56" s="37">
        <f>I54+I55</f>
        <v>0</v>
      </c>
    </row>
    <row r="57" spans="1:9" ht="15.75">
      <c r="A57" s="4" t="s">
        <v>10</v>
      </c>
      <c r="B57" s="15" t="s">
        <v>87</v>
      </c>
      <c r="C57" s="76" t="s">
        <v>186</v>
      </c>
      <c r="D57" s="77"/>
      <c r="E57" s="77"/>
      <c r="F57" s="78"/>
      <c r="G57" s="45"/>
      <c r="H57" s="38"/>
      <c r="I57" s="38"/>
    </row>
    <row r="58" spans="1:9" ht="15.75">
      <c r="A58" s="4" t="s">
        <v>12</v>
      </c>
      <c r="B58" s="15" t="s">
        <v>88</v>
      </c>
      <c r="C58" s="76" t="s">
        <v>187</v>
      </c>
      <c r="D58" s="77"/>
      <c r="E58" s="77"/>
      <c r="F58" s="78"/>
      <c r="G58" s="45"/>
      <c r="H58" s="38"/>
      <c r="I58" s="38"/>
    </row>
    <row r="59" spans="1:9" ht="12.75">
      <c r="A59" s="5"/>
      <c r="B59" s="5"/>
      <c r="C59" s="5"/>
      <c r="D59" s="5"/>
      <c r="G59" s="8"/>
      <c r="H59" s="8"/>
      <c r="I59" s="8"/>
    </row>
    <row r="60" spans="1:9" ht="22.5" customHeight="1">
      <c r="A60" s="7"/>
      <c r="B60" s="8"/>
      <c r="C60" s="85" t="s">
        <v>107</v>
      </c>
      <c r="D60" s="86"/>
      <c r="E60" s="86"/>
      <c r="F60" s="86"/>
      <c r="G60" s="20" t="s">
        <v>108</v>
      </c>
      <c r="H60" s="87" t="s">
        <v>109</v>
      </c>
      <c r="I60" s="88"/>
    </row>
    <row r="61" spans="1:9" s="12" customFormat="1" ht="14.25">
      <c r="A61" s="18"/>
      <c r="B61" s="19"/>
      <c r="C61" s="83" t="s">
        <v>188</v>
      </c>
      <c r="D61" s="83"/>
      <c r="E61" s="83"/>
      <c r="F61" s="83"/>
      <c r="G61" s="40" t="s">
        <v>37</v>
      </c>
      <c r="H61" s="84" t="s">
        <v>36</v>
      </c>
      <c r="I61" s="84"/>
    </row>
    <row r="63" spans="1:9" ht="22.5" customHeight="1">
      <c r="A63" s="7"/>
      <c r="B63" s="8"/>
      <c r="C63" s="85" t="s">
        <v>107</v>
      </c>
      <c r="D63" s="86"/>
      <c r="E63" s="86"/>
      <c r="F63" s="86"/>
      <c r="G63" s="20" t="s">
        <v>108</v>
      </c>
      <c r="H63" s="87" t="s">
        <v>109</v>
      </c>
      <c r="I63" s="88"/>
    </row>
    <row r="64" spans="1:9" s="12" customFormat="1" ht="14.25">
      <c r="A64" s="18"/>
      <c r="B64" s="19"/>
      <c r="C64" s="83" t="s">
        <v>189</v>
      </c>
      <c r="D64" s="83"/>
      <c r="E64" s="83"/>
      <c r="F64" s="83"/>
      <c r="G64" s="40" t="s">
        <v>37</v>
      </c>
      <c r="H64" s="84" t="s">
        <v>36</v>
      </c>
      <c r="I64" s="84"/>
    </row>
  </sheetData>
  <sheetProtection/>
  <mergeCells count="60">
    <mergeCell ref="C64:F64"/>
    <mergeCell ref="H64:I64"/>
    <mergeCell ref="C53:F53"/>
    <mergeCell ref="C44:F44"/>
    <mergeCell ref="C38:F38"/>
    <mergeCell ref="C39:F39"/>
    <mergeCell ref="H63:I63"/>
    <mergeCell ref="H61:I61"/>
    <mergeCell ref="H60:I60"/>
    <mergeCell ref="C50:F50"/>
    <mergeCell ref="C29:F29"/>
    <mergeCell ref="C24:F24"/>
    <mergeCell ref="C28:F28"/>
    <mergeCell ref="C63:F63"/>
    <mergeCell ref="C25:F25"/>
    <mergeCell ref="C27:F27"/>
    <mergeCell ref="C31:F31"/>
    <mergeCell ref="C60:F60"/>
    <mergeCell ref="C61:F61"/>
    <mergeCell ref="C55:F55"/>
    <mergeCell ref="A11:I11"/>
    <mergeCell ref="A9:I9"/>
    <mergeCell ref="A10:I10"/>
    <mergeCell ref="A12:I12"/>
    <mergeCell ref="C22:F22"/>
    <mergeCell ref="C45:F45"/>
    <mergeCell ref="C32:F32"/>
    <mergeCell ref="C26:F26"/>
    <mergeCell ref="A18:I18"/>
    <mergeCell ref="C30:F30"/>
    <mergeCell ref="A5:I5"/>
    <mergeCell ref="A6:I6"/>
    <mergeCell ref="A7:I7"/>
    <mergeCell ref="A8:I8"/>
    <mergeCell ref="A13:I13"/>
    <mergeCell ref="C23:F23"/>
    <mergeCell ref="A17:I17"/>
    <mergeCell ref="C20:F20"/>
    <mergeCell ref="C21:F21"/>
    <mergeCell ref="A20:B20"/>
    <mergeCell ref="A15:I15"/>
    <mergeCell ref="C49:F49"/>
    <mergeCell ref="C48:F48"/>
    <mergeCell ref="C41:F41"/>
    <mergeCell ref="C33:F33"/>
    <mergeCell ref="C34:F34"/>
    <mergeCell ref="C47:F47"/>
    <mergeCell ref="C40:F40"/>
    <mergeCell ref="C42:F42"/>
    <mergeCell ref="C43:F43"/>
    <mergeCell ref="C58:F58"/>
    <mergeCell ref="C56:F56"/>
    <mergeCell ref="C57:F57"/>
    <mergeCell ref="C54:F54"/>
    <mergeCell ref="C52:F52"/>
    <mergeCell ref="C35:F35"/>
    <mergeCell ref="C37:F37"/>
    <mergeCell ref="C36:F36"/>
    <mergeCell ref="C51:F51"/>
    <mergeCell ref="C46:F46"/>
  </mergeCells>
  <printOptions horizontalCentered="1"/>
  <pageMargins left="0.6692913385826772" right="0.2755905511811024" top="0.31496062992125984" bottom="0.1968503937007874" header="0.1968503937007874" footer="0.31496062992125984"/>
  <pageSetup cellComments="asDisplayed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O23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12.140625" style="31" bestFit="1" customWidth="1"/>
    <col min="2" max="2" width="4.8515625" style="31" bestFit="1" customWidth="1"/>
    <col min="3" max="3" width="5.00390625" style="31" bestFit="1" customWidth="1"/>
    <col min="4" max="4" width="9.28125" style="31" bestFit="1" customWidth="1"/>
    <col min="5" max="5" width="5.8515625" style="31" bestFit="1" customWidth="1"/>
    <col min="6" max="6" width="6.28125" style="31" bestFit="1" customWidth="1"/>
    <col min="7" max="7" width="6.421875" style="31" bestFit="1" customWidth="1"/>
    <col min="8" max="8" width="6.140625" style="31" bestFit="1" customWidth="1"/>
    <col min="9" max="10" width="5.28125" style="31" bestFit="1" customWidth="1"/>
    <col min="11" max="11" width="12.140625" style="31" bestFit="1" customWidth="1"/>
    <col min="12" max="12" width="13.140625" style="31" bestFit="1" customWidth="1"/>
    <col min="13" max="13" width="10.00390625" style="31" bestFit="1" customWidth="1"/>
    <col min="14" max="14" width="5.28125" style="31" bestFit="1" customWidth="1"/>
    <col min="15" max="15" width="7.57421875" style="36" bestFit="1" customWidth="1"/>
    <col min="16" max="16384" width="9.140625" style="31" customWidth="1"/>
  </cols>
  <sheetData>
    <row r="1" spans="1:15" s="30" customFormat="1" ht="15">
      <c r="A1" s="25" t="s">
        <v>112</v>
      </c>
      <c r="B1" s="25" t="s">
        <v>113</v>
      </c>
      <c r="C1" s="26" t="s">
        <v>114</v>
      </c>
      <c r="D1" s="27" t="s">
        <v>115</v>
      </c>
      <c r="E1" s="26" t="s">
        <v>116</v>
      </c>
      <c r="F1" s="26" t="s">
        <v>117</v>
      </c>
      <c r="G1" s="26" t="s">
        <v>118</v>
      </c>
      <c r="H1" s="26" t="s">
        <v>119</v>
      </c>
      <c r="I1" s="26" t="s">
        <v>120</v>
      </c>
      <c r="J1" s="25" t="s">
        <v>121</v>
      </c>
      <c r="K1" s="28" t="s">
        <v>122</v>
      </c>
      <c r="L1" s="26" t="s">
        <v>123</v>
      </c>
      <c r="M1" s="25" t="s">
        <v>124</v>
      </c>
      <c r="N1" s="25" t="s">
        <v>125</v>
      </c>
      <c r="O1" s="29" t="s">
        <v>126</v>
      </c>
    </row>
    <row r="2" spans="1:15" ht="12.75">
      <c r="A2" s="31" t="s">
        <v>128</v>
      </c>
      <c r="B2" s="31" t="s">
        <v>129</v>
      </c>
      <c r="C2" s="32"/>
      <c r="D2" s="32"/>
      <c r="E2" s="32"/>
      <c r="F2" s="32"/>
      <c r="G2" s="32"/>
      <c r="H2" s="32"/>
      <c r="I2" s="32"/>
      <c r="J2" s="32"/>
      <c r="K2" s="33" t="str">
        <f>SUBSTITUTE('03S02P (1+2)'!H23,",",".")</f>
        <v>357167.51</v>
      </c>
      <c r="L2" s="32"/>
      <c r="M2" s="31">
        <f>'03S02P_1'!$A$3</f>
        <v>190757417</v>
      </c>
      <c r="N2" s="31" t="s">
        <v>127</v>
      </c>
      <c r="O2" s="34" t="str">
        <f>MID('03S02P_1'!$A$19,1,4)&amp;"."&amp;MID('03S02P_1'!$A$19,5,2)</f>
        <v>2015.09</v>
      </c>
    </row>
    <row r="3" spans="1:15" ht="12.75">
      <c r="A3" s="31" t="s">
        <v>130</v>
      </c>
      <c r="B3" s="31" t="s">
        <v>129</v>
      </c>
      <c r="K3" s="33" t="str">
        <f>SUBSTITUTE('03S02P (1+2)'!H24,",",".")</f>
        <v>0</v>
      </c>
      <c r="M3" s="31">
        <f>'03S02P_1'!$A$3</f>
        <v>190757417</v>
      </c>
      <c r="N3" s="31" t="s">
        <v>127</v>
      </c>
      <c r="O3" s="34" t="str">
        <f>MID('03S02P_1'!$A$19,1,4)&amp;"."&amp;MID('03S02P_1'!$A$19,5,2)</f>
        <v>2015.09</v>
      </c>
    </row>
    <row r="4" spans="1:15" ht="12.75">
      <c r="A4" s="31" t="s">
        <v>131</v>
      </c>
      <c r="B4" s="31" t="s">
        <v>129</v>
      </c>
      <c r="K4" s="33" t="str">
        <f>SUBSTITUTE('03S02P (1+2)'!H25,",",".")</f>
        <v>13922.01</v>
      </c>
      <c r="M4" s="31">
        <f>'03S02P_1'!$A$3</f>
        <v>190757417</v>
      </c>
      <c r="N4" s="31" t="s">
        <v>127</v>
      </c>
      <c r="O4" s="34" t="str">
        <f>MID('03S02P_1'!$A$19,1,4)&amp;"."&amp;MID('03S02P_1'!$A$19,5,2)</f>
        <v>2015.09</v>
      </c>
    </row>
    <row r="5" spans="1:15" ht="12.75">
      <c r="A5" s="31" t="s">
        <v>132</v>
      </c>
      <c r="B5" s="31" t="s">
        <v>129</v>
      </c>
      <c r="K5" s="33" t="str">
        <f>SUBSTITUTE('03S02P (1+2)'!H26,",",".")</f>
        <v>9728.85</v>
      </c>
      <c r="M5" s="31">
        <f>'03S02P_1'!$A$3</f>
        <v>190757417</v>
      </c>
      <c r="N5" s="31" t="s">
        <v>127</v>
      </c>
      <c r="O5" s="34" t="str">
        <f>MID('03S02P_1'!$A$19,1,4)&amp;"."&amp;MID('03S02P_1'!$A$19,5,2)</f>
        <v>2015.09</v>
      </c>
    </row>
    <row r="6" spans="1:15" ht="12.75">
      <c r="A6" s="31" t="s">
        <v>133</v>
      </c>
      <c r="B6" s="31" t="s">
        <v>129</v>
      </c>
      <c r="K6" s="49" t="str">
        <f>SUBSTITUTE(-'03S02P (1+2)'!H30,",",".")</f>
        <v>0</v>
      </c>
      <c r="M6" s="31">
        <f>'03S02P_1'!$A$3</f>
        <v>190757417</v>
      </c>
      <c r="N6" s="31" t="s">
        <v>127</v>
      </c>
      <c r="O6" s="34" t="str">
        <f>MID('03S02P_1'!$A$19,1,4)&amp;"."&amp;MID('03S02P_1'!$A$19,5,2)</f>
        <v>2015.09</v>
      </c>
    </row>
    <row r="7" spans="1:15" ht="12.75">
      <c r="A7" s="31" t="s">
        <v>134</v>
      </c>
      <c r="B7" s="31" t="s">
        <v>129</v>
      </c>
      <c r="K7" s="49" t="str">
        <f>SUBSTITUTE(-'03S02P (1+2)'!H32,",",".")</f>
        <v>-207754.18</v>
      </c>
      <c r="M7" s="31">
        <f>'03S02P_1'!$A$3</f>
        <v>190757417</v>
      </c>
      <c r="N7" s="31" t="s">
        <v>127</v>
      </c>
      <c r="O7" s="34" t="str">
        <f>MID('03S02P_1'!$A$19,1,4)&amp;"."&amp;MID('03S02P_1'!$A$19,5,2)</f>
        <v>2015.09</v>
      </c>
    </row>
    <row r="8" spans="1:15" ht="12.75">
      <c r="A8" s="31" t="s">
        <v>135</v>
      </c>
      <c r="B8" s="31" t="s">
        <v>129</v>
      </c>
      <c r="K8" s="49" t="str">
        <f>SUBSTITUTE(-'03S02P (1+2)'!H33,",",".")</f>
        <v>-91568.81</v>
      </c>
      <c r="M8" s="31">
        <f>'03S02P_1'!$A$3</f>
        <v>190757417</v>
      </c>
      <c r="N8" s="31" t="s">
        <v>127</v>
      </c>
      <c r="O8" s="34" t="str">
        <f>MID('03S02P_1'!$A$19,1,4)&amp;"."&amp;MID('03S02P_1'!$A$19,5,2)</f>
        <v>2015.09</v>
      </c>
    </row>
    <row r="9" spans="1:15" ht="12.75">
      <c r="A9" s="31" t="s">
        <v>136</v>
      </c>
      <c r="B9" s="31" t="s">
        <v>129</v>
      </c>
      <c r="K9" s="49" t="str">
        <f>SUBSTITUTE(-'03S02P (1+2)'!H34,",",".")</f>
        <v>-25171.14</v>
      </c>
      <c r="M9" s="31">
        <f>'03S02P_1'!$A$3</f>
        <v>190757417</v>
      </c>
      <c r="N9" s="31" t="s">
        <v>127</v>
      </c>
      <c r="O9" s="34" t="str">
        <f>MID('03S02P_1'!$A$19,1,4)&amp;"."&amp;MID('03S02P_1'!$A$19,5,2)</f>
        <v>2015.09</v>
      </c>
    </row>
    <row r="10" spans="1:15" ht="12.75">
      <c r="A10" s="31" t="s">
        <v>137</v>
      </c>
      <c r="B10" s="31" t="s">
        <v>129</v>
      </c>
      <c r="K10" s="49" t="str">
        <f>SUBSTITUTE(-'03S02P (1+2)'!H35,",",".")</f>
        <v>-241.05</v>
      </c>
      <c r="M10" s="31">
        <f>'03S02P_1'!$A$3</f>
        <v>190757417</v>
      </c>
      <c r="N10" s="31" t="s">
        <v>127</v>
      </c>
      <c r="O10" s="34" t="str">
        <f>MID('03S02P_1'!$A$19,1,4)&amp;"."&amp;MID('03S02P_1'!$A$19,5,2)</f>
        <v>2015.09</v>
      </c>
    </row>
    <row r="11" spans="1:15" ht="12.75">
      <c r="A11" s="31" t="s">
        <v>138</v>
      </c>
      <c r="B11" s="31" t="s">
        <v>129</v>
      </c>
      <c r="K11" s="49" t="str">
        <f>SUBSTITUTE(-'03S02P (1+2)'!H36,",",".")</f>
        <v>-3263.9</v>
      </c>
      <c r="M11" s="31">
        <f>'03S02P_1'!$A$3</f>
        <v>190757417</v>
      </c>
      <c r="N11" s="31" t="s">
        <v>127</v>
      </c>
      <c r="O11" s="34" t="str">
        <f>MID('03S02P_1'!$A$19,1,4)&amp;"."&amp;MID('03S02P_1'!$A$19,5,2)</f>
        <v>2015.09</v>
      </c>
    </row>
    <row r="12" spans="1:15" ht="12.75">
      <c r="A12" s="31" t="s">
        <v>139</v>
      </c>
      <c r="B12" s="31" t="s">
        <v>129</v>
      </c>
      <c r="K12" s="49" t="str">
        <f>SUBSTITUTE(-'03S02P (1+2)'!H37,",",".")</f>
        <v>-54.01</v>
      </c>
      <c r="M12" s="31">
        <f>'03S02P_1'!$A$3</f>
        <v>190757417</v>
      </c>
      <c r="N12" s="31" t="s">
        <v>127</v>
      </c>
      <c r="O12" s="34" t="str">
        <f>MID('03S02P_1'!$A$19,1,4)&amp;"."&amp;MID('03S02P_1'!$A$19,5,2)</f>
        <v>2015.09</v>
      </c>
    </row>
    <row r="13" spans="1:15" ht="12.75">
      <c r="A13" s="31" t="s">
        <v>140</v>
      </c>
      <c r="B13" s="31" t="s">
        <v>129</v>
      </c>
      <c r="K13" s="49" t="str">
        <f>SUBSTITUTE(-'03S02P (1+2)'!H38,",",".")</f>
        <v>0</v>
      </c>
      <c r="M13" s="31">
        <f>'03S02P_1'!$A$3</f>
        <v>190757417</v>
      </c>
      <c r="N13" s="31" t="s">
        <v>127</v>
      </c>
      <c r="O13" s="34" t="str">
        <f>MID('03S02P_1'!$A$19,1,4)&amp;"."&amp;MID('03S02P_1'!$A$19,5,2)</f>
        <v>2015.09</v>
      </c>
    </row>
    <row r="14" spans="1:15" ht="12.75">
      <c r="A14" s="31" t="s">
        <v>141</v>
      </c>
      <c r="B14" s="31" t="s">
        <v>129</v>
      </c>
      <c r="K14" s="49" t="str">
        <f>SUBSTITUTE(-'03S02P (1+2)'!H39,",",".")</f>
        <v>0</v>
      </c>
      <c r="M14" s="31">
        <f>'03S02P_1'!$A$3</f>
        <v>190757417</v>
      </c>
      <c r="N14" s="31" t="s">
        <v>127</v>
      </c>
      <c r="O14" s="34" t="str">
        <f>MID('03S02P_1'!$A$19,1,4)&amp;"."&amp;MID('03S02P_1'!$A$19,5,2)</f>
        <v>2015.09</v>
      </c>
    </row>
    <row r="15" spans="1:15" ht="12.75">
      <c r="A15" s="35" t="s">
        <v>142</v>
      </c>
      <c r="B15" s="31" t="s">
        <v>129</v>
      </c>
      <c r="K15" s="49" t="str">
        <f>SUBSTITUTE(-'03S02P (1+2)'!H40,",",".")</f>
        <v>-9822.78</v>
      </c>
      <c r="M15" s="31">
        <f>'03S02P_1'!$A$3</f>
        <v>190757417</v>
      </c>
      <c r="N15" s="31" t="s">
        <v>127</v>
      </c>
      <c r="O15" s="34" t="str">
        <f>MID('03S02P_1'!$A$19,1,4)&amp;"."&amp;MID('03S02P_1'!$A$19,5,2)</f>
        <v>2015.09</v>
      </c>
    </row>
    <row r="16" spans="1:15" ht="12.75">
      <c r="A16" s="35" t="s">
        <v>143</v>
      </c>
      <c r="B16" s="31" t="s">
        <v>129</v>
      </c>
      <c r="K16" s="49" t="str">
        <f>SUBSTITUTE(-'03S02P (1+2)'!H41,",",".")</f>
        <v>0</v>
      </c>
      <c r="M16" s="31">
        <f>'03S02P_1'!$A$3</f>
        <v>190757417</v>
      </c>
      <c r="N16" s="31" t="s">
        <v>127</v>
      </c>
      <c r="O16" s="34" t="str">
        <f>MID('03S02P_1'!$A$19,1,4)&amp;"."&amp;MID('03S02P_1'!$A$19,5,2)</f>
        <v>2015.09</v>
      </c>
    </row>
    <row r="17" spans="1:15" ht="12.75">
      <c r="A17" s="35" t="s">
        <v>144</v>
      </c>
      <c r="B17" s="31" t="s">
        <v>129</v>
      </c>
      <c r="K17" s="49" t="str">
        <f>SUBSTITUTE(-'03S02P (1+2)'!H42,",",".")</f>
        <v>0</v>
      </c>
      <c r="M17" s="31">
        <f>'03S02P_1'!$A$3</f>
        <v>190757417</v>
      </c>
      <c r="N17" s="31" t="s">
        <v>127</v>
      </c>
      <c r="O17" s="34" t="str">
        <f>MID('03S02P_1'!$A$19,1,4)&amp;"."&amp;MID('03S02P_1'!$A$19,5,2)</f>
        <v>2015.09</v>
      </c>
    </row>
    <row r="18" spans="1:15" ht="12.75">
      <c r="A18" s="35" t="s">
        <v>145</v>
      </c>
      <c r="B18" s="31" t="s">
        <v>129</v>
      </c>
      <c r="K18" s="49" t="str">
        <f>SUBSTITUTE(-'03S02P (1+2)'!H43,",",".")</f>
        <v>0</v>
      </c>
      <c r="M18" s="31">
        <f>'03S02P_1'!$A$3</f>
        <v>190757417</v>
      </c>
      <c r="N18" s="31" t="s">
        <v>127</v>
      </c>
      <c r="O18" s="34" t="str">
        <f>MID('03S02P_1'!$A$19,1,4)&amp;"."&amp;MID('03S02P_1'!$A$19,5,2)</f>
        <v>2015.09</v>
      </c>
    </row>
    <row r="19" spans="1:15" ht="12.75">
      <c r="A19" s="35" t="s">
        <v>146</v>
      </c>
      <c r="B19" s="31" t="s">
        <v>129</v>
      </c>
      <c r="K19" s="49" t="str">
        <f>SUBSTITUTE(-'03S02P (1+2)'!H44,",",".")</f>
        <v>-67282.25</v>
      </c>
      <c r="M19" s="31">
        <f>'03S02P_1'!$A$3</f>
        <v>190757417</v>
      </c>
      <c r="N19" s="31" t="s">
        <v>127</v>
      </c>
      <c r="O19" s="34" t="str">
        <f>MID('03S02P_1'!$A$19,1,4)&amp;"."&amp;MID('03S02P_1'!$A$19,5,2)</f>
        <v>2015.09</v>
      </c>
    </row>
    <row r="20" spans="1:15" ht="12.75">
      <c r="A20" s="35" t="s">
        <v>147</v>
      </c>
      <c r="B20" s="31" t="s">
        <v>129</v>
      </c>
      <c r="K20" s="49" t="str">
        <f>SUBSTITUTE(-'03S02P (1+2)'!H45,",",".")</f>
        <v>0</v>
      </c>
      <c r="M20" s="31">
        <f>'03S02P_1'!$A$3</f>
        <v>190757417</v>
      </c>
      <c r="N20" s="31" t="s">
        <v>127</v>
      </c>
      <c r="O20" s="34" t="str">
        <f>MID('03S02P_1'!$A$19,1,4)&amp;"."&amp;MID('03S02P_1'!$A$19,5,2)</f>
        <v>2015.09</v>
      </c>
    </row>
    <row r="21" spans="1:15" ht="12.75">
      <c r="A21" s="35" t="s">
        <v>148</v>
      </c>
      <c r="B21" s="31" t="s">
        <v>129</v>
      </c>
      <c r="K21" s="49" t="str">
        <f>SUBSTITUTE(-'03S02P (1+2)'!H49,",",".")</f>
        <v>0</v>
      </c>
      <c r="M21" s="31">
        <f>'03S02P_1'!$A$3</f>
        <v>190757417</v>
      </c>
      <c r="N21" s="31" t="s">
        <v>127</v>
      </c>
      <c r="O21" s="34" t="str">
        <f>MID('03S02P_1'!$A$19,1,4)&amp;"."&amp;MID('03S02P_1'!$A$19,5,2)</f>
        <v>2015.09</v>
      </c>
    </row>
    <row r="22" spans="1:15" ht="12.75">
      <c r="A22" s="35" t="s">
        <v>149</v>
      </c>
      <c r="B22" s="31" t="s">
        <v>129</v>
      </c>
      <c r="K22" s="49" t="str">
        <f>SUBSTITUTE(-'03S02P (1+2)'!H53,",",".")</f>
        <v>0</v>
      </c>
      <c r="M22" s="31">
        <f>'03S02P_1'!$A$3</f>
        <v>190757417</v>
      </c>
      <c r="N22" s="31" t="s">
        <v>127</v>
      </c>
      <c r="O22" s="34" t="str">
        <f>MID('03S02P_1'!$A$19,1,4)&amp;"."&amp;MID('03S02P_1'!$A$19,5,2)</f>
        <v>2015.09</v>
      </c>
    </row>
    <row r="23" spans="1:15" ht="12.75">
      <c r="A23" s="35" t="s">
        <v>150</v>
      </c>
      <c r="B23" s="31" t="s">
        <v>129</v>
      </c>
      <c r="K23" s="33" t="str">
        <f>SUBSTITUTE('03S02P (1+2)'!H55,",",".")</f>
        <v>0</v>
      </c>
      <c r="M23" s="31">
        <f>'03S02P_1'!$A$3</f>
        <v>190757417</v>
      </c>
      <c r="N23" s="31" t="s">
        <v>127</v>
      </c>
      <c r="O23" s="34" t="str">
        <f>MID('03S02P_1'!$A$19,1,4)&amp;"."&amp;MID('03S02P_1'!$A$19,5,2)</f>
        <v>2015.09</v>
      </c>
    </row>
  </sheetData>
  <sheetProtection/>
  <autoFilter ref="A1:O23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Apskaita</cp:lastModifiedBy>
  <cp:lastPrinted>2013-03-05T10:37:06Z</cp:lastPrinted>
  <dcterms:created xsi:type="dcterms:W3CDTF">1996-10-14T23:33:28Z</dcterms:created>
  <dcterms:modified xsi:type="dcterms:W3CDTF">2020-09-24T07:42:50Z</dcterms:modified>
  <cp:category/>
  <cp:version/>
  <cp:contentType/>
  <cp:contentStatus/>
</cp:coreProperties>
</file>